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'стр.1'!$A$1:$EG$47</definedName>
    <definedName name="_xlnm.Print_Area" localSheetId="1">'стр.2_5'!$A$1:$FC$177</definedName>
  </definedNames>
  <calcPr fullCalcOnLoad="1"/>
</workbook>
</file>

<file path=xl/sharedStrings.xml><?xml version="1.0" encoding="utf-8"?>
<sst xmlns="http://schemas.openxmlformats.org/spreadsheetml/2006/main" count="306" uniqueCount="184">
  <si>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</si>
  <si>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</si>
  <si>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</si>
  <si>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</si>
  <si>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</si>
  <si>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</si>
  <si>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</si>
  <si>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</si>
  <si>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</si>
  <si>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</si>
  <si>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</si>
  <si>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</si>
  <si>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</si>
  <si>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</si>
  <si>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</si>
  <si>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</si>
  <si>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</si>
  <si>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</si>
  <si>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</si>
  <si>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</si>
  <si>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</si>
  <si>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</si>
  <si>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</si>
  <si>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</si>
  <si>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</si>
  <si>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</si>
  <si>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</si>
  <si>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</si>
  <si>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</si>
  <si>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</si>
  <si>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</si>
  <si>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</si>
  <si>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</si>
  <si>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</si>
  <si>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</si>
  <si>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</si>
  <si>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</si>
  <si>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</si>
  <si>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</si>
  <si>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</si>
  <si>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</si>
  <si>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</si>
  <si>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</si>
  <si>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</si>
  <si>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</si>
  <si>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</si>
  <si>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</si>
  <si>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</si>
  <si>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</si>
  <si>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</si>
  <si>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</si>
  <si>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</si>
  <si>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</si>
  <si>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</si>
  <si>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</si>
  <si>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</si>
  <si>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</si>
  <si>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</si>
  <si>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</si>
  <si>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</si>
  <si>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</si>
  <si>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</si>
  <si>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</si>
  <si>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</si>
  <si>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</si>
  <si>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</si>
  <si>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</si>
  <si>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</si>
  <si>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</si>
  <si>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</si>
  <si>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</si>
  <si>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</si>
  <si>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</si>
  <si>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</si>
  <si>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</si>
  <si>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</si>
  <si>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</si>
  <si>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</si>
  <si>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</si>
  <si>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</si>
  <si>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</si>
  <si>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</si>
  <si>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</si>
  <si>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</si>
  <si>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</si>
  <si>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</si>
  <si>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</si>
  <si>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</si>
  <si>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</si>
  <si>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</si>
  <si>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</si>
  <si>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</si>
  <si>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</si>
  <si>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</si>
  <si>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</si>
  <si>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</si>
  <si>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</si>
  <si>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</si>
  <si>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</si>
  <si>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</si>
  <si>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</si>
  <si>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Стоимость 
работ (услуг), 
руб.(областной бюджет)</t>
  </si>
  <si>
    <t>Стоимость 
работ (услуг), 
руб.(местный бюджет)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</si>
  <si>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</si>
  <si>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</si>
  <si>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</si>
  <si>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</si>
  <si>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</si>
  <si>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</si>
  <si>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</si>
  <si>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</si>
  <si>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</si>
  <si>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</si>
  <si>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</si>
  <si>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2-4 кл ФГОС
</t>
  </si>
  <si>
    <t xml:space="preserve">  5-9 кл ФГОС
</t>
  </si>
  <si>
    <t>5-9 кл  надомн.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</si>
  <si>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</si>
  <si>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</si>
  <si>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</si>
  <si>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</si>
  <si>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</si>
  <si>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</si>
  <si>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</si>
  <si>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</si>
  <si>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</si>
  <si>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</si>
  <si>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</si>
  <si>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 xml:space="preserve">Вода </t>
  </si>
  <si>
    <t xml:space="preserve">Продукты питания, летняя площадка </t>
  </si>
  <si>
    <t xml:space="preserve">Гюрюче-смазочные материалы </t>
  </si>
  <si>
    <t xml:space="preserve">Периодический медицинский осмотр </t>
  </si>
  <si>
    <t xml:space="preserve">Пени за несвоевременную оплату взносов </t>
  </si>
  <si>
    <t>Средняя стоимость, м.б., руб.</t>
  </si>
  <si>
    <t>Средняя стоимость, обл.б., руб.</t>
  </si>
  <si>
    <t>Молоко (1 ступень)</t>
  </si>
  <si>
    <t>Молоко (школьное питание)</t>
  </si>
  <si>
    <t xml:space="preserve">Директор </t>
  </si>
  <si>
    <t xml:space="preserve">№
п/п
</t>
  </si>
  <si>
    <t>Должность, группа должностей</t>
  </si>
  <si>
    <t xml:space="preserve">Источник финансирования 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</si>
  <si>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</si>
  <si>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</si>
  <si>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Оплата труда всего за 1 месяц (гр4+гр5)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</si>
  <si>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</si>
  <si>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</si>
  <si>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</si>
  <si>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</si>
  <si>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>Районные программы ("Патриоты", "Одаренные дети")</t>
  </si>
  <si>
    <t>Прочее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</si>
  <si>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</si>
  <si>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</si>
  <si>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 xml:space="preserve">Охрана объекта, обслуживание кнопки тревожной сигнализации </t>
  </si>
  <si>
    <t>10-11 кл. ФГОС</t>
  </si>
  <si>
    <t>1.3. Расчеты (обоснования) иных выплат работникам</t>
  </si>
  <si>
    <t>Газоснабжение</t>
  </si>
  <si>
    <t>проверка дымоходов и вентиляции</t>
  </si>
  <si>
    <t>Техобслуживание пожарной сигнализации и др.</t>
  </si>
  <si>
    <t>Предрейсовый техосмотр и проч.</t>
  </si>
  <si>
    <t>Муниципальное автономное общеобразовательное учреждение "Средняя общеобразовательная школа с.Шняево  Базарно-Карабулакского муниципального района Саратовской области"</t>
  </si>
  <si>
    <t>Расчеты (обоснования) норматива по субвенции из областного бюджета МАОУ "СОШ с.Шняево"</t>
  </si>
  <si>
    <t>Е.В.Енжаев</t>
  </si>
  <si>
    <t xml:space="preserve">Приложения № 2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31 августа 2018г. № 186н
</t>
  </si>
  <si>
    <t>1. Расчеты (обоснования) выплат персоналу (строка 2110)</t>
  </si>
  <si>
    <t>Оплата труда за год (гр6 х 12)</t>
  </si>
  <si>
    <t>Оплата труда за                 1 месяц, руб                      (на основании тарификации от 01.09.2020 г.)</t>
  </si>
  <si>
    <t>Доведение до МРОТ (на основании тарификации от 01.09.2020 г.)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</si>
  <si>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</si>
  <si>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1.2.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</si>
  <si>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Субсидии на финансовое обеспечение выполнения муниципального задания из бюджета субъекта РФ</t>
  </si>
  <si>
    <t>Размер базы 
для начисления страховых взносов (областной , руб.)</t>
  </si>
  <si>
    <t>(муниципального) задания из бюджета субъекта РФ</t>
  </si>
  <si>
    <t>Сумма, руб.  (местный бюджет)
(гр. 3 x гр. 4 x 1000)</t>
  </si>
  <si>
    <t>4.3. Расчет (обоснование) расходов на оплату прочих работ, услуг</t>
  </si>
  <si>
    <t>Проектные работы системы АПС и СОУЭ</t>
  </si>
  <si>
    <t xml:space="preserve">Сумма, руб.  (областной бюджет)
</t>
  </si>
  <si>
    <t xml:space="preserve">Сумма, руб. (местный бюджет)
</t>
  </si>
  <si>
    <t>Учебные расходы</t>
  </si>
  <si>
    <t>Горячее питание</t>
  </si>
  <si>
    <t>4.4. Расчет (обоснование) расходов на приобретение основных средств, материальных запасов</t>
  </si>
  <si>
    <t>Врио руководителя МУ "ЦО УО БК МР"</t>
  </si>
  <si>
    <t>Е.Э.Казанцева</t>
  </si>
  <si>
    <t>Е.Э. Казанцева</t>
  </si>
  <si>
    <t>Повышающий коэффициент (ПриказУправления образования Администррации Базарно-Карабулакского  муниципального района от 03.09.2020г №152)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</si>
</sst>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000"/>
    <numFmt numFmtId="179" formatCode="0.0000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9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56" fillId="33" borderId="15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top"/>
    </xf>
    <xf numFmtId="0" fontId="56" fillId="33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0" fontId="57" fillId="33" borderId="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171" fontId="1" fillId="0" borderId="0" xfId="6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top" wrapText="1"/>
    </xf>
    <xf numFmtId="171" fontId="58" fillId="33" borderId="0" xfId="60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 horizontal="center" vertical="top"/>
    </xf>
    <xf numFmtId="2" fontId="57" fillId="33" borderId="0" xfId="0" applyNumberFormat="1" applyFont="1" applyFill="1" applyBorder="1" applyAlignment="1">
      <alignment horizontal="center" vertical="top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9" fillId="33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71" fontId="11" fillId="33" borderId="15" xfId="60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center" vertical="center"/>
    </xf>
    <xf numFmtId="171" fontId="11" fillId="33" borderId="16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171" fontId="11" fillId="33" borderId="22" xfId="60" applyFont="1" applyFill="1" applyBorder="1" applyAlignment="1">
      <alignment horizontal="center" vertical="center"/>
    </xf>
    <xf numFmtId="171" fontId="11" fillId="33" borderId="17" xfId="60" applyFont="1" applyFill="1" applyBorder="1" applyAlignment="1">
      <alignment horizontal="center" vertical="center"/>
    </xf>
    <xf numFmtId="171" fontId="11" fillId="33" borderId="11" xfId="60" applyFont="1" applyFill="1" applyBorder="1" applyAlignment="1">
      <alignment horizontal="center" vertical="center"/>
    </xf>
    <xf numFmtId="171" fontId="11" fillId="33" borderId="24" xfId="6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71" fontId="60" fillId="33" borderId="19" xfId="60" applyFont="1" applyFill="1" applyBorder="1" applyAlignment="1">
      <alignment horizontal="center" vertical="center"/>
    </xf>
    <xf numFmtId="171" fontId="60" fillId="33" borderId="21" xfId="6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71" fontId="12" fillId="33" borderId="15" xfId="6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8" xfId="60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8" xfId="0" applyNumberFormat="1" applyFont="1" applyFill="1" applyBorder="1" applyAlignment="1">
      <alignment horizontal="center" vertical="top"/>
    </xf>
    <xf numFmtId="171" fontId="1" fillId="33" borderId="15" xfId="6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8" xfId="60" applyFont="1" applyFill="1" applyBorder="1" applyAlignment="1">
      <alignment horizontal="center" vertical="center" wrapText="1"/>
    </xf>
    <xf numFmtId="171" fontId="9" fillId="33" borderId="12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8" xfId="60" applyFont="1" applyFill="1" applyBorder="1" applyAlignment="1">
      <alignment horizontal="center" vertical="center" wrapText="1"/>
    </xf>
    <xf numFmtId="171" fontId="1" fillId="33" borderId="15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1" fillId="33" borderId="15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left" vertical="center" wrapText="1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8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8" xfId="0" applyNumberFormat="1" applyFont="1" applyFill="1" applyBorder="1" applyAlignment="1">
      <alignment horizontal="right" vertical="center"/>
    </xf>
    <xf numFmtId="171" fontId="9" fillId="0" borderId="15" xfId="6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right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171" fontId="9" fillId="33" borderId="18" xfId="6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49" fontId="1" fillId="33" borderId="12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18" xfId="0" applyNumberFormat="1" applyFont="1" applyFill="1" applyBorder="1" applyAlignment="1">
      <alignment horizontal="left" vertical="center" wrapText="1" indent="2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 indent="2"/>
    </xf>
    <xf numFmtId="0" fontId="1" fillId="33" borderId="22" xfId="0" applyNumberFormat="1" applyFont="1" applyFill="1" applyBorder="1" applyAlignment="1">
      <alignment horizontal="left" vertical="center" wrapText="1" indent="2"/>
    </xf>
    <xf numFmtId="171" fontId="1" fillId="33" borderId="16" xfId="60" applyFont="1" applyFill="1" applyBorder="1" applyAlignment="1">
      <alignment horizontal="center"/>
    </xf>
    <xf numFmtId="171" fontId="1" fillId="33" borderId="13" xfId="60" applyFont="1" applyFill="1" applyBorder="1" applyAlignment="1">
      <alignment horizontal="center"/>
    </xf>
    <xf numFmtId="171" fontId="1" fillId="33" borderId="22" xfId="60" applyFont="1" applyFill="1" applyBorder="1" applyAlignment="1">
      <alignment horizontal="center"/>
    </xf>
    <xf numFmtId="171" fontId="1" fillId="33" borderId="17" xfId="60" applyFont="1" applyFill="1" applyBorder="1" applyAlignment="1">
      <alignment horizontal="center"/>
    </xf>
    <xf numFmtId="171" fontId="1" fillId="33" borderId="11" xfId="60" applyFont="1" applyFill="1" applyBorder="1" applyAlignment="1">
      <alignment horizontal="center"/>
    </xf>
    <xf numFmtId="171" fontId="1" fillId="33" borderId="24" xfId="6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vertical="top" wrapText="1"/>
    </xf>
    <xf numFmtId="171" fontId="1" fillId="33" borderId="12" xfId="60" applyFont="1" applyFill="1" applyBorder="1" applyAlignment="1">
      <alignment horizontal="center" vertical="top"/>
    </xf>
    <xf numFmtId="171" fontId="1" fillId="33" borderId="10" xfId="60" applyFont="1" applyFill="1" applyBorder="1" applyAlignment="1">
      <alignment horizontal="center" vertical="top"/>
    </xf>
    <xf numFmtId="171" fontId="1" fillId="33" borderId="18" xfId="60" applyFont="1" applyFill="1" applyBorder="1" applyAlignment="1">
      <alignment horizontal="center" vertical="top"/>
    </xf>
    <xf numFmtId="171" fontId="1" fillId="0" borderId="15" xfId="60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171" fontId="1" fillId="9" borderId="12" xfId="60" applyFont="1" applyFill="1" applyBorder="1" applyAlignment="1">
      <alignment horizontal="center" vertical="center" wrapText="1"/>
    </xf>
    <xf numFmtId="171" fontId="1" fillId="9" borderId="10" xfId="60" applyFont="1" applyFill="1" applyBorder="1" applyAlignment="1">
      <alignment horizontal="center" vertical="center" wrapText="1"/>
    </xf>
    <xf numFmtId="171" fontId="1" fillId="9" borderId="18" xfId="60" applyFont="1" applyFill="1" applyBorder="1" applyAlignment="1">
      <alignment horizontal="center" vertical="center" wrapText="1"/>
    </xf>
    <xf numFmtId="171" fontId="1" fillId="0" borderId="12" xfId="60" applyFont="1" applyFill="1" applyBorder="1" applyAlignment="1">
      <alignment horizontal="center" vertical="center"/>
    </xf>
    <xf numFmtId="171" fontId="1" fillId="0" borderId="10" xfId="60" applyFont="1" applyFill="1" applyBorder="1" applyAlignment="1">
      <alignment horizontal="center" vertical="center"/>
    </xf>
    <xf numFmtId="171" fontId="1" fillId="0" borderId="18" xfId="60" applyFont="1" applyFill="1" applyBorder="1" applyAlignment="1">
      <alignment horizontal="center" vertical="center"/>
    </xf>
    <xf numFmtId="171" fontId="9" fillId="33" borderId="15" xfId="6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11" fillId="33" borderId="18" xfId="0" applyNumberFormat="1" applyFont="1" applyFill="1" applyBorder="1" applyAlignment="1">
      <alignment horizontal="left" vertical="center" wrapText="1"/>
    </xf>
    <xf numFmtId="171" fontId="9" fillId="33" borderId="15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171" fontId="9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54;&#1041;&#1052;&#1045;&#1053;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2"/>
  <sheetViews>
    <sheetView zoomScale="80" zoomScaleNormal="80" zoomScaleSheetLayoutView="80" zoomScalePageLayoutView="70" workbookViewId="0" topLeftCell="A1">
      <selection activeCell="G25" sqref="G25:BU25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7" width="3.875" style="1" customWidth="1"/>
    <col min="58" max="67" width="0.875" style="1" customWidth="1"/>
    <col min="68" max="68" width="5.625" style="1" bestFit="1" customWidth="1"/>
    <col min="69" max="71" width="0.875" style="1" customWidth="1"/>
    <col min="72" max="72" width="5.625" style="1" customWidth="1"/>
    <col min="73" max="73" width="21.625" style="1" customWidth="1"/>
    <col min="74" max="89" width="0.875" style="1" customWidth="1"/>
    <col min="90" max="90" width="18.625" style="1" customWidth="1"/>
    <col min="91" max="91" width="0.875" style="1" customWidth="1"/>
    <col min="92" max="16384" width="0.875" style="1" customWidth="1"/>
  </cols>
  <sheetData>
    <row r="1" s="9" customFormat="1" ht="12"/>
    <row r="2" spans="41:90" s="9" customFormat="1" ht="47.25" customHeight="1"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52" t="s">
        <v>162</v>
      </c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</row>
    <row r="3" spans="56:90" ht="3" customHeight="1"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</row>
    <row r="4" spans="56:90" s="10" customFormat="1" ht="11.25" customHeight="1"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</row>
    <row r="5" spans="56:90" ht="12.75"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</row>
    <row r="6" s="2" customFormat="1" ht="15">
      <c r="CL6" s="8"/>
    </row>
    <row r="8" spans="1:90" s="7" customFormat="1" ht="15.7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</row>
    <row r="9" spans="1:90" ht="17.25" customHeight="1">
      <c r="A9" s="61" t="s">
        <v>159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</row>
    <row r="10" spans="1:90" ht="12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</row>
    <row r="11" spans="1:90" s="2" customFormat="1" ht="15.75">
      <c r="A11" s="60" t="s">
        <v>163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</row>
    <row r="12" spans="1:90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s="6" customFormat="1" ht="15.75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100" t="s">
        <v>110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</row>
    <row r="14" spans="1:90" s="6" customFormat="1" ht="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s="6" customFormat="1" ht="15.75">
      <c r="A15" s="30" t="s">
        <v>150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s="6" customFormat="1" ht="15.75">
      <c r="A16" s="30" t="s">
        <v>111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2" customFormat="1" ht="15.75">
      <c r="A17" s="60" t="s">
        <v>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</row>
    <row r="18" ht="10.5" customHeight="1">
      <c r="BU18" s="32"/>
    </row>
    <row r="19" spans="1:90" s="3" customFormat="1" ht="13.5" customHeight="1">
      <c r="A19" s="64" t="str">
        <f>'[1]стр.1'!A18</f>
        <v>№ 
п/п</v>
      </c>
      <c r="B19" s="65"/>
      <c r="C19" s="65"/>
      <c r="D19" s="65"/>
      <c r="E19" s="65"/>
      <c r="F19" s="66"/>
      <c r="G19" s="64" t="s">
        <v>139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64" t="s">
        <v>140</v>
      </c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  <c r="AO19" s="64" t="s">
        <v>165</v>
      </c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6"/>
      <c r="BE19" s="64" t="s">
        <v>166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6"/>
      <c r="BU19" s="57" t="s">
        <v>143</v>
      </c>
      <c r="BV19" s="64" t="s">
        <v>164</v>
      </c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6"/>
    </row>
    <row r="20" spans="1:90" s="3" customFormat="1" ht="13.5" customHeight="1">
      <c r="A20" s="67"/>
      <c r="B20" s="68"/>
      <c r="C20" s="68"/>
      <c r="D20" s="68"/>
      <c r="E20" s="68"/>
      <c r="F20" s="69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7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  <c r="AO20" s="67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9"/>
      <c r="BE20" s="67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9"/>
      <c r="BU20" s="58"/>
      <c r="BV20" s="67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9"/>
    </row>
    <row r="21" spans="1:90" s="3" customFormat="1" ht="66" customHeight="1">
      <c r="A21" s="70"/>
      <c r="B21" s="71"/>
      <c r="C21" s="71"/>
      <c r="D21" s="71"/>
      <c r="E21" s="71"/>
      <c r="F21" s="72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  <c r="AO21" s="70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2"/>
      <c r="BE21" s="70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2"/>
      <c r="BU21" s="59"/>
      <c r="BV21" s="70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2"/>
    </row>
    <row r="22" spans="1:90" s="4" customFormat="1" ht="14.25" customHeight="1">
      <c r="A22" s="95">
        <v>1</v>
      </c>
      <c r="B22" s="96"/>
      <c r="C22" s="96"/>
      <c r="D22" s="96"/>
      <c r="E22" s="96"/>
      <c r="F22" s="97"/>
      <c r="G22" s="95">
        <v>2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95">
        <v>3</v>
      </c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7"/>
      <c r="AO22" s="95">
        <v>4</v>
      </c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7"/>
      <c r="BE22" s="95">
        <v>5</v>
      </c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7"/>
      <c r="BU22" s="33">
        <v>6</v>
      </c>
      <c r="BV22" s="95">
        <v>7</v>
      </c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7"/>
    </row>
    <row r="23" spans="1:90" s="4" customFormat="1" ht="25.5" customHeight="1">
      <c r="A23" s="101">
        <v>1</v>
      </c>
      <c r="B23" s="102"/>
      <c r="C23" s="102"/>
      <c r="D23" s="102"/>
      <c r="E23" s="102"/>
      <c r="F23" s="103"/>
      <c r="G23" s="77" t="s">
        <v>141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83" t="s">
        <v>142</v>
      </c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5"/>
      <c r="AO23" s="89">
        <v>416770.353</v>
      </c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1"/>
      <c r="BE23" s="89">
        <v>51037.98</v>
      </c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1"/>
      <c r="BU23" s="98">
        <f>AO23+BE23</f>
        <v>467808.333</v>
      </c>
      <c r="BV23" s="89">
        <f>BU23*12</f>
        <v>5613699.995999999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1"/>
    </row>
    <row r="24" spans="1:90" s="4" customFormat="1" ht="90.75" customHeight="1">
      <c r="A24" s="104"/>
      <c r="B24" s="105"/>
      <c r="C24" s="105"/>
      <c r="D24" s="105"/>
      <c r="E24" s="105"/>
      <c r="F24" s="106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92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4"/>
      <c r="BE24" s="92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9"/>
      <c r="BV24" s="92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4"/>
    </row>
    <row r="25" spans="1:90" s="4" customFormat="1" ht="36.75" customHeight="1">
      <c r="A25" s="107">
        <v>2</v>
      </c>
      <c r="B25" s="107"/>
      <c r="C25" s="107"/>
      <c r="D25" s="107"/>
      <c r="E25" s="107"/>
      <c r="F25" s="107"/>
      <c r="G25" s="253" t="s">
        <v>167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5"/>
      <c r="BV25" s="73">
        <v>540000</v>
      </c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</row>
    <row r="26" spans="1:90" s="4" customFormat="1" ht="22.5" customHeight="1">
      <c r="A26" s="107"/>
      <c r="B26" s="107"/>
      <c r="C26" s="107"/>
      <c r="D26" s="107"/>
      <c r="E26" s="107"/>
      <c r="F26" s="107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5"/>
      <c r="BV26" s="116">
        <f>BV23+BV25</f>
        <v>6153699.995999999</v>
      </c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</row>
    <row r="27" spans="1:90" s="4" customFormat="1" ht="22.5" customHeight="1">
      <c r="A27" s="62"/>
      <c r="B27" s="62"/>
      <c r="C27" s="62"/>
      <c r="D27" s="62"/>
      <c r="E27" s="62"/>
      <c r="F27" s="62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3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s="5" customFormat="1" ht="22.5" customHeight="1">
      <c r="A28" s="62"/>
      <c r="B28" s="62"/>
      <c r="C28" s="62"/>
      <c r="D28" s="62"/>
      <c r="E28" s="62"/>
      <c r="F28" s="62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3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</row>
    <row r="29" spans="1:90" s="5" customFormat="1" ht="18.75" customHeight="1">
      <c r="A29" s="62"/>
      <c r="B29" s="62"/>
      <c r="C29" s="62"/>
      <c r="D29" s="62"/>
      <c r="E29" s="62"/>
      <c r="F29" s="62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3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</row>
    <row r="30" spans="1:90" s="5" customFormat="1" ht="20.25" customHeight="1">
      <c r="A30" s="109"/>
      <c r="B30" s="109"/>
      <c r="C30" s="109"/>
      <c r="D30" s="109"/>
      <c r="E30" s="109"/>
      <c r="F30" s="109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3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</row>
    <row r="31" spans="1:90" s="5" customFormat="1" ht="20.25" customHeight="1">
      <c r="A31" s="109"/>
      <c r="B31" s="109"/>
      <c r="C31" s="109"/>
      <c r="D31" s="109"/>
      <c r="E31" s="109"/>
      <c r="F31" s="109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3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</row>
    <row r="32" spans="1:90" s="5" customFormat="1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35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</row>
    <row r="33" spans="1:90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37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</row>
    <row r="35" spans="1:90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37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</row>
    <row r="36" spans="1:90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37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</row>
    <row r="37" spans="1:90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38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ht="12.75" customHeight="1">
      <c r="A38" s="110"/>
      <c r="B38" s="110"/>
      <c r="C38" s="110"/>
      <c r="D38" s="110"/>
      <c r="E38" s="110"/>
      <c r="F38" s="110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39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</row>
    <row r="39" spans="1:90" ht="12.75">
      <c r="A39" s="110"/>
      <c r="B39" s="110"/>
      <c r="C39" s="110"/>
      <c r="D39" s="110"/>
      <c r="E39" s="110"/>
      <c r="F39" s="110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39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</row>
    <row r="40" spans="1:90" ht="17.2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40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</row>
    <row r="41" spans="1:90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</row>
    <row r="42" spans="1:90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</row>
    <row r="43" spans="1:9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37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</row>
    <row r="44" spans="1:90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37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</row>
    <row r="45" spans="1:90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37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</row>
    <row r="46" spans="1:90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38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12.75" customHeight="1">
      <c r="A47" s="110"/>
      <c r="B47" s="110"/>
      <c r="C47" s="110"/>
      <c r="D47" s="110"/>
      <c r="E47" s="110"/>
      <c r="F47" s="110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38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ht="12.75">
      <c r="A48" s="110"/>
      <c r="B48" s="110"/>
      <c r="C48" s="110"/>
      <c r="D48" s="110"/>
      <c r="E48" s="110"/>
      <c r="F48" s="110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38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</row>
    <row r="49" spans="1:90" ht="19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40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</row>
    <row r="50" spans="1:90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</row>
    <row r="51" spans="1:90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</row>
    <row r="52" spans="1:90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</row>
  </sheetData>
  <sheetProtection/>
  <mergeCells count="104">
    <mergeCell ref="A26:F26"/>
    <mergeCell ref="G26:BU26"/>
    <mergeCell ref="BV26:CL26"/>
    <mergeCell ref="BE28:BT28"/>
    <mergeCell ref="BE49:BT49"/>
    <mergeCell ref="BE46:BT46"/>
    <mergeCell ref="BE43:BT45"/>
    <mergeCell ref="BE37:BT37"/>
    <mergeCell ref="BE29:BT29"/>
    <mergeCell ref="BE30:BT30"/>
    <mergeCell ref="G25:BU25"/>
    <mergeCell ref="A49:AN49"/>
    <mergeCell ref="AO49:BD49"/>
    <mergeCell ref="A46:F46"/>
    <mergeCell ref="G46:AN46"/>
    <mergeCell ref="AO46:BD46"/>
    <mergeCell ref="A47:F48"/>
    <mergeCell ref="A38:F39"/>
    <mergeCell ref="G38:X39"/>
    <mergeCell ref="Y38:AN39"/>
    <mergeCell ref="BV38:CL39"/>
    <mergeCell ref="G47:AN48"/>
    <mergeCell ref="AO47:BD48"/>
    <mergeCell ref="BE47:BT48"/>
    <mergeCell ref="A40:AN40"/>
    <mergeCell ref="AO40:BD40"/>
    <mergeCell ref="BE40:BT40"/>
    <mergeCell ref="A43:F45"/>
    <mergeCell ref="G43:AN45"/>
    <mergeCell ref="AO43:BD45"/>
    <mergeCell ref="AO38:BD39"/>
    <mergeCell ref="BE38:BT39"/>
    <mergeCell ref="BE34:BT36"/>
    <mergeCell ref="A37:F37"/>
    <mergeCell ref="G37:X37"/>
    <mergeCell ref="Y37:AN37"/>
    <mergeCell ref="AO37:BD37"/>
    <mergeCell ref="AO31:BD31"/>
    <mergeCell ref="A34:F36"/>
    <mergeCell ref="G34:X36"/>
    <mergeCell ref="Y34:AN36"/>
    <mergeCell ref="A25:F25"/>
    <mergeCell ref="A32:X32"/>
    <mergeCell ref="AO34:BD36"/>
    <mergeCell ref="A30:F31"/>
    <mergeCell ref="G30:X31"/>
    <mergeCell ref="A27:F28"/>
    <mergeCell ref="A17:CL17"/>
    <mergeCell ref="A19:F21"/>
    <mergeCell ref="BE27:BT27"/>
    <mergeCell ref="BV30:CL30"/>
    <mergeCell ref="BV31:CL31"/>
    <mergeCell ref="BE31:BT31"/>
    <mergeCell ref="Y31:AN31"/>
    <mergeCell ref="Y30:AN30"/>
    <mergeCell ref="AO27:BD27"/>
    <mergeCell ref="A23:F24"/>
    <mergeCell ref="A11:CL11"/>
    <mergeCell ref="X13:CL13"/>
    <mergeCell ref="BV19:CL21"/>
    <mergeCell ref="AO30:BD30"/>
    <mergeCell ref="AO29:BD29"/>
    <mergeCell ref="Y29:AN29"/>
    <mergeCell ref="Y22:AN22"/>
    <mergeCell ref="A22:F22"/>
    <mergeCell ref="G22:X22"/>
    <mergeCell ref="BV22:CL22"/>
    <mergeCell ref="G23:X24"/>
    <mergeCell ref="Y23:AN24"/>
    <mergeCell ref="AO23:BD24"/>
    <mergeCell ref="BV23:CL24"/>
    <mergeCell ref="BE22:BT22"/>
    <mergeCell ref="AO22:BD22"/>
    <mergeCell ref="BU23:BU24"/>
    <mergeCell ref="BE23:BT24"/>
    <mergeCell ref="G27:X28"/>
    <mergeCell ref="BV27:CL27"/>
    <mergeCell ref="BV28:CL28"/>
    <mergeCell ref="A29:F29"/>
    <mergeCell ref="G29:X29"/>
    <mergeCell ref="BV29:CL29"/>
    <mergeCell ref="Y28:AN28"/>
    <mergeCell ref="Y27:AN27"/>
    <mergeCell ref="AO28:BD28"/>
    <mergeCell ref="Y32:AN32"/>
    <mergeCell ref="AO32:BD32"/>
    <mergeCell ref="BE32:BT32"/>
    <mergeCell ref="BV32:CL32"/>
    <mergeCell ref="BV34:CL36"/>
    <mergeCell ref="G19:X21"/>
    <mergeCell ref="BV25:CL25"/>
    <mergeCell ref="Y19:AN21"/>
    <mergeCell ref="AO19:BD21"/>
    <mergeCell ref="BE19:BT21"/>
    <mergeCell ref="BU2:CL5"/>
    <mergeCell ref="BV40:CL40"/>
    <mergeCell ref="BV43:CL45"/>
    <mergeCell ref="BV46:CL46"/>
    <mergeCell ref="BV47:CL48"/>
    <mergeCell ref="BV49:CL49"/>
    <mergeCell ref="BV37:CL37"/>
    <mergeCell ref="BU19:BU21"/>
    <mergeCell ref="A8:CL8"/>
    <mergeCell ref="A9:CL10"/>
  </mergeCells>
  <printOptions/>
  <pageMargins left="0.7" right="0.7" top="0.75" bottom="0.75" header="0.3" footer="0.3"/>
  <pageSetup fitToHeight="1" fitToWidth="1" horizontalDpi="600" verticalDpi="600" orientation="landscape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P176"/>
  <sheetViews>
    <sheetView view="pageBreakPreview" zoomScaleSheetLayoutView="100" zoomScalePageLayoutView="0" workbookViewId="0" topLeftCell="A149">
      <selection activeCell="BT177" sqref="BT177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72" s="6" customFormat="1" ht="14.25" hidden="1">
      <c r="A3" s="126" t="s">
        <v>154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</row>
    <row r="4" ht="10.5" customHeight="1" hidden="1"/>
    <row r="5" spans="1:139" s="3" customFormat="1" ht="55.5" customHeight="1" hidden="1">
      <c r="A5" s="127" t="s">
        <v>0</v>
      </c>
      <c r="B5" s="128"/>
      <c r="C5" s="128"/>
      <c r="D5" s="128"/>
      <c r="E5" s="128"/>
      <c r="F5" s="129"/>
      <c r="G5" s="127" t="s">
        <v>10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9"/>
      <c r="AE5" s="127" t="s">
        <v>11</v>
      </c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9"/>
      <c r="AZ5" s="127" t="s">
        <v>12</v>
      </c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9"/>
      <c r="BR5" s="127" t="s">
        <v>13</v>
      </c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9"/>
      <c r="DR5" s="127" t="s">
        <v>9</v>
      </c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9"/>
    </row>
    <row r="6" spans="1:139" s="4" customFormat="1" ht="12.75" hidden="1">
      <c r="A6" s="118">
        <v>1</v>
      </c>
      <c r="B6" s="118"/>
      <c r="C6" s="118"/>
      <c r="D6" s="118"/>
      <c r="E6" s="118"/>
      <c r="F6" s="118"/>
      <c r="G6" s="118">
        <v>2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>
        <v>3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>
        <v>4</v>
      </c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>
        <v>5</v>
      </c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>
        <v>6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</row>
    <row r="7" spans="1:172" s="5" customFormat="1" ht="8.25" customHeight="1" hidden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5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7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1:139" s="5" customFormat="1" ht="31.5" customHeight="1" hidden="1">
      <c r="A8" s="122" t="s">
        <v>15</v>
      </c>
      <c r="B8" s="122"/>
      <c r="C8" s="122"/>
      <c r="D8" s="122"/>
      <c r="E8" s="122"/>
      <c r="F8" s="122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1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</row>
    <row r="9" spans="1:172" ht="12" customHeight="1" hidden="1">
      <c r="A9" s="122"/>
      <c r="B9" s="122"/>
      <c r="C9" s="122"/>
      <c r="D9" s="122"/>
      <c r="E9" s="122"/>
      <c r="F9" s="122"/>
      <c r="G9" s="123" t="s">
        <v>2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125" t="s">
        <v>3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 t="s">
        <v>3</v>
      </c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 t="s">
        <v>3</v>
      </c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>
        <f>SUM(DR8:EI8)</f>
        <v>0</v>
      </c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</row>
    <row r="10" spans="1:141" s="6" customFormat="1" ht="41.25" customHeight="1">
      <c r="A10" s="220" t="s">
        <v>168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</row>
    <row r="11" ht="10.5" customHeight="1"/>
    <row r="12" spans="1:141" ht="28.5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5" t="s">
        <v>151</v>
      </c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</row>
    <row r="13" spans="1:141" ht="26.25" customHeight="1">
      <c r="A13" s="163" t="s">
        <v>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226" t="s">
        <v>169</v>
      </c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</row>
    <row r="14" ht="10.5" customHeight="1"/>
    <row r="15" spans="1:141" ht="55.5" customHeight="1">
      <c r="A15" s="133" t="s">
        <v>0</v>
      </c>
      <c r="B15" s="134"/>
      <c r="C15" s="134"/>
      <c r="D15" s="134"/>
      <c r="E15" s="134"/>
      <c r="F15" s="135"/>
      <c r="G15" s="133" t="s">
        <v>51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5"/>
      <c r="BW15" s="133" t="s">
        <v>170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5"/>
      <c r="DW15" s="133" t="s">
        <v>14</v>
      </c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5"/>
    </row>
    <row r="16" spans="1:141" s="1" customFormat="1" ht="12.75">
      <c r="A16" s="136">
        <v>1</v>
      </c>
      <c r="B16" s="136"/>
      <c r="C16" s="136"/>
      <c r="D16" s="136"/>
      <c r="E16" s="136"/>
      <c r="F16" s="136"/>
      <c r="G16" s="136">
        <v>2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>
        <v>3</v>
      </c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>
        <v>4</v>
      </c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</row>
    <row r="17" spans="1:141" ht="15" customHeight="1">
      <c r="A17" s="137" t="s">
        <v>15</v>
      </c>
      <c r="B17" s="137"/>
      <c r="C17" s="137"/>
      <c r="D17" s="137"/>
      <c r="E17" s="137"/>
      <c r="F17" s="137"/>
      <c r="G17" s="43"/>
      <c r="H17" s="142" t="s">
        <v>26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107" t="s">
        <v>3</v>
      </c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</row>
    <row r="18" spans="1:141" s="1" customFormat="1" ht="12.75">
      <c r="A18" s="204" t="s">
        <v>16</v>
      </c>
      <c r="B18" s="205"/>
      <c r="C18" s="205"/>
      <c r="D18" s="205"/>
      <c r="E18" s="205"/>
      <c r="F18" s="206"/>
      <c r="G18" s="44"/>
      <c r="H18" s="210" t="s">
        <v>1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1"/>
      <c r="BW18" s="212">
        <f>'стр.1'!BV26</f>
        <v>6153699.995999999</v>
      </c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4"/>
      <c r="DW18" s="212">
        <f>BW18*0.22</f>
        <v>1353813.9991199998</v>
      </c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4"/>
    </row>
    <row r="19" spans="1:141" s="1" customFormat="1" ht="12.75">
      <c r="A19" s="207"/>
      <c r="B19" s="208"/>
      <c r="C19" s="208"/>
      <c r="D19" s="208"/>
      <c r="E19" s="208"/>
      <c r="F19" s="209"/>
      <c r="G19" s="45"/>
      <c r="H19" s="218" t="s">
        <v>27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9"/>
      <c r="BW19" s="215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7"/>
      <c r="DW19" s="215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7"/>
    </row>
    <row r="20" spans="1:141" s="1" customFormat="1" ht="13.5" customHeight="1">
      <c r="A20" s="137" t="s">
        <v>17</v>
      </c>
      <c r="B20" s="137"/>
      <c r="C20" s="137"/>
      <c r="D20" s="137"/>
      <c r="E20" s="137"/>
      <c r="F20" s="137"/>
      <c r="G20" s="43"/>
      <c r="H20" s="202" t="s">
        <v>28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3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</row>
    <row r="21" spans="1:141" s="1" customFormat="1" ht="26.25" customHeight="1">
      <c r="A21" s="137" t="s">
        <v>18</v>
      </c>
      <c r="B21" s="137"/>
      <c r="C21" s="137"/>
      <c r="D21" s="137"/>
      <c r="E21" s="137"/>
      <c r="F21" s="137"/>
      <c r="G21" s="43"/>
      <c r="H21" s="202" t="s">
        <v>29</v>
      </c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3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</row>
    <row r="22" spans="1:141" s="1" customFormat="1" ht="26.25" customHeight="1">
      <c r="A22" s="137" t="s">
        <v>19</v>
      </c>
      <c r="B22" s="137"/>
      <c r="C22" s="137"/>
      <c r="D22" s="137"/>
      <c r="E22" s="137"/>
      <c r="F22" s="137"/>
      <c r="G22" s="43"/>
      <c r="H22" s="142" t="s">
        <v>30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3"/>
      <c r="BW22" s="107" t="s">
        <v>3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</row>
    <row r="23" spans="1:141" s="1" customFormat="1" ht="12.75">
      <c r="A23" s="204" t="s">
        <v>20</v>
      </c>
      <c r="B23" s="205"/>
      <c r="C23" s="205"/>
      <c r="D23" s="205"/>
      <c r="E23" s="205"/>
      <c r="F23" s="206"/>
      <c r="G23" s="44"/>
      <c r="H23" s="210" t="s">
        <v>1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1"/>
      <c r="BW23" s="212">
        <f>'стр.1'!BV26</f>
        <v>6153699.995999999</v>
      </c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4"/>
      <c r="DW23" s="212">
        <f>BW23*0.029</f>
        <v>178457.29988399998</v>
      </c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4"/>
    </row>
    <row r="24" spans="1:141" s="1" customFormat="1" ht="25.5" customHeight="1">
      <c r="A24" s="207"/>
      <c r="B24" s="208"/>
      <c r="C24" s="208"/>
      <c r="D24" s="208"/>
      <c r="E24" s="208"/>
      <c r="F24" s="209"/>
      <c r="G24" s="45"/>
      <c r="H24" s="218" t="s">
        <v>31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9"/>
      <c r="BW24" s="215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7"/>
      <c r="DW24" s="215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7"/>
    </row>
    <row r="25" spans="1:141" s="1" customFormat="1" ht="26.25" customHeight="1">
      <c r="A25" s="137" t="s">
        <v>21</v>
      </c>
      <c r="B25" s="137"/>
      <c r="C25" s="137"/>
      <c r="D25" s="137"/>
      <c r="E25" s="137"/>
      <c r="F25" s="137"/>
      <c r="G25" s="43"/>
      <c r="H25" s="202" t="s">
        <v>32</v>
      </c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3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</row>
    <row r="26" spans="1:141" s="1" customFormat="1" ht="27" customHeight="1">
      <c r="A26" s="137" t="s">
        <v>22</v>
      </c>
      <c r="B26" s="137"/>
      <c r="C26" s="137"/>
      <c r="D26" s="137"/>
      <c r="E26" s="137"/>
      <c r="F26" s="137"/>
      <c r="G26" s="43"/>
      <c r="H26" s="202" t="s">
        <v>33</v>
      </c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3"/>
      <c r="BW26" s="130">
        <f>'стр.1'!BV26</f>
        <v>6153699.995999999</v>
      </c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2"/>
      <c r="DW26" s="150">
        <f>BW26*0.002</f>
        <v>12307.399991999999</v>
      </c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</row>
    <row r="27" spans="1:141" s="1" customFormat="1" ht="27" customHeight="1">
      <c r="A27" s="137" t="s">
        <v>23</v>
      </c>
      <c r="B27" s="137"/>
      <c r="C27" s="137"/>
      <c r="D27" s="137"/>
      <c r="E27" s="137"/>
      <c r="F27" s="137"/>
      <c r="G27" s="43"/>
      <c r="H27" s="202" t="s">
        <v>34</v>
      </c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3"/>
      <c r="BW27" s="130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2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</row>
    <row r="28" spans="1:141" s="1" customFormat="1" ht="27" customHeight="1">
      <c r="A28" s="137" t="s">
        <v>24</v>
      </c>
      <c r="B28" s="137"/>
      <c r="C28" s="137"/>
      <c r="D28" s="137"/>
      <c r="E28" s="137"/>
      <c r="F28" s="137"/>
      <c r="G28" s="43"/>
      <c r="H28" s="202" t="s">
        <v>34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3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</row>
    <row r="29" spans="1:141" s="1" customFormat="1" ht="26.25" customHeight="1">
      <c r="A29" s="137" t="s">
        <v>25</v>
      </c>
      <c r="B29" s="137"/>
      <c r="C29" s="137"/>
      <c r="D29" s="137"/>
      <c r="E29" s="137"/>
      <c r="F29" s="137"/>
      <c r="G29" s="43"/>
      <c r="H29" s="142" t="s">
        <v>35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3"/>
      <c r="BW29" s="130">
        <f>'стр.1'!BV26</f>
        <v>6153699.995999999</v>
      </c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2"/>
      <c r="DW29" s="150">
        <v>313821.3</v>
      </c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</row>
    <row r="30" spans="1:141" s="1" customFormat="1" ht="26.25" customHeight="1">
      <c r="A30" s="138"/>
      <c r="B30" s="139"/>
      <c r="C30" s="139"/>
      <c r="D30" s="139"/>
      <c r="E30" s="139"/>
      <c r="F30" s="140"/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48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50"/>
      <c r="DW30" s="130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2"/>
    </row>
    <row r="31" spans="1:141" s="1" customFormat="1" ht="13.5" customHeight="1">
      <c r="A31" s="137"/>
      <c r="B31" s="137"/>
      <c r="C31" s="137"/>
      <c r="D31" s="137"/>
      <c r="E31" s="137"/>
      <c r="F31" s="137"/>
      <c r="G31" s="194" t="s">
        <v>2</v>
      </c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2"/>
      <c r="BW31" s="144" t="s">
        <v>3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6"/>
      <c r="DW31" s="256">
        <f>DW18+DW23+DW26+DW29+DW30</f>
        <v>1858399.9989959998</v>
      </c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</row>
    <row r="32" ht="3" customHeight="1"/>
    <row r="33" spans="1:141" s="9" customFormat="1" ht="48" customHeight="1">
      <c r="A33" s="221" t="s">
        <v>52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</row>
    <row r="35" spans="1:141" s="6" customFormat="1" ht="14.25">
      <c r="A35" s="126" t="s">
        <v>36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</row>
    <row r="36" ht="6" customHeight="1"/>
    <row r="37" spans="1:141" s="6" customFormat="1" ht="14.25">
      <c r="A37" s="15" t="s">
        <v>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4" t="s">
        <v>60</v>
      </c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</row>
    <row r="38" spans="1:141" s="6" customFormat="1" ht="6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1:141" s="6" customFormat="1" ht="14.25">
      <c r="A39" s="163" t="s">
        <v>5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6" t="s">
        <v>125</v>
      </c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</row>
    <row r="40" spans="1:141" s="6" customFormat="1" ht="14.25">
      <c r="A40" s="14" t="s">
        <v>126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</row>
    <row r="41" ht="10.5" customHeight="1"/>
    <row r="42" spans="1:141" s="3" customFormat="1" ht="72" customHeight="1">
      <c r="A42" s="133" t="s">
        <v>0</v>
      </c>
      <c r="B42" s="134"/>
      <c r="C42" s="134"/>
      <c r="D42" s="134"/>
      <c r="E42" s="134"/>
      <c r="F42" s="134"/>
      <c r="G42" s="135"/>
      <c r="H42" s="133" t="s">
        <v>37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13" t="s">
        <v>61</v>
      </c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5"/>
      <c r="BT42" s="113" t="s">
        <v>62</v>
      </c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5"/>
      <c r="DB42" s="113" t="s">
        <v>109</v>
      </c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5"/>
      <c r="DT42" s="133" t="s">
        <v>108</v>
      </c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5"/>
    </row>
    <row r="43" spans="1:141" s="4" customFormat="1" ht="12.75">
      <c r="A43" s="136">
        <v>1</v>
      </c>
      <c r="B43" s="136"/>
      <c r="C43" s="136"/>
      <c r="D43" s="136"/>
      <c r="E43" s="136"/>
      <c r="F43" s="136"/>
      <c r="G43" s="136"/>
      <c r="H43" s="136">
        <v>2</v>
      </c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47">
        <v>3</v>
      </c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9"/>
      <c r="BT43" s="147">
        <v>4</v>
      </c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9"/>
      <c r="DB43" s="147">
        <v>5</v>
      </c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9"/>
      <c r="DT43" s="136">
        <v>6</v>
      </c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</row>
    <row r="44" spans="1:141" s="5" customFormat="1" ht="28.5" customHeight="1">
      <c r="A44" s="137" t="s">
        <v>15</v>
      </c>
      <c r="B44" s="137"/>
      <c r="C44" s="137"/>
      <c r="D44" s="137"/>
      <c r="E44" s="137"/>
      <c r="F44" s="137"/>
      <c r="G44" s="137"/>
      <c r="H44" s="165" t="s">
        <v>63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44">
        <v>1</v>
      </c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6"/>
      <c r="BT44" s="144">
        <v>17400</v>
      </c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6"/>
      <c r="DB44" s="227">
        <v>0</v>
      </c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9"/>
      <c r="DT44" s="150">
        <v>17400</v>
      </c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</row>
    <row r="45" spans="1:141" s="5" customFormat="1" ht="15" customHeight="1">
      <c r="A45" s="137"/>
      <c r="B45" s="137"/>
      <c r="C45" s="137"/>
      <c r="D45" s="137"/>
      <c r="E45" s="137"/>
      <c r="F45" s="137"/>
      <c r="G45" s="137"/>
      <c r="H45" s="161" t="s">
        <v>2</v>
      </c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2"/>
      <c r="BD45" s="144" t="s">
        <v>3</v>
      </c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6"/>
      <c r="BT45" s="144" t="s">
        <v>3</v>
      </c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6"/>
      <c r="DB45" s="227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9"/>
      <c r="DT45" s="256">
        <f>DT44</f>
        <v>17400</v>
      </c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</row>
    <row r="46" s="1" customFormat="1" ht="12" customHeight="1"/>
    <row r="47" s="1" customFormat="1" ht="12" customHeight="1"/>
    <row r="48" spans="1:141" s="6" customFormat="1" ht="14.25">
      <c r="A48" s="126" t="s">
        <v>38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</row>
    <row r="49" spans="1:141" s="6" customFormat="1" ht="14.25">
      <c r="A49" s="126" t="s">
        <v>67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</row>
    <row r="50" ht="6" customHeight="1"/>
    <row r="51" spans="1:141" s="6" customFormat="1" ht="14.25">
      <c r="A51" s="15" t="s">
        <v>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4" t="s">
        <v>64</v>
      </c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</row>
    <row r="52" spans="1:141" s="6" customFormat="1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</row>
    <row r="53" spans="1:141" s="6" customFormat="1" ht="14.25">
      <c r="A53" s="163" t="s">
        <v>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6" t="s">
        <v>54</v>
      </c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</row>
    <row r="54" spans="1:141" s="6" customFormat="1" ht="14.25">
      <c r="A54" s="14" t="s">
        <v>57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</row>
    <row r="55" spans="1:141" s="3" customFormat="1" ht="55.5" customHeight="1">
      <c r="A55" s="133" t="s">
        <v>0</v>
      </c>
      <c r="B55" s="134"/>
      <c r="C55" s="134"/>
      <c r="D55" s="134"/>
      <c r="E55" s="134"/>
      <c r="F55" s="134"/>
      <c r="G55" s="135"/>
      <c r="H55" s="133" t="s">
        <v>8</v>
      </c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5"/>
      <c r="BD55" s="113" t="s">
        <v>39</v>
      </c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5"/>
      <c r="BT55" s="113" t="s">
        <v>40</v>
      </c>
      <c r="BU55" s="114"/>
      <c r="BV55" s="114"/>
      <c r="BW55" s="114"/>
      <c r="BX55" s="114"/>
      <c r="BY55" s="114"/>
      <c r="BZ55" s="114"/>
      <c r="CA55" s="114"/>
      <c r="CB55" s="114"/>
      <c r="CC55" s="114"/>
      <c r="CD55" s="115"/>
      <c r="CE55" s="133" t="s">
        <v>107</v>
      </c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5"/>
    </row>
    <row r="56" spans="1:141" s="4" customFormat="1" ht="12.75">
      <c r="A56" s="136">
        <v>1</v>
      </c>
      <c r="B56" s="136"/>
      <c r="C56" s="136"/>
      <c r="D56" s="136"/>
      <c r="E56" s="136"/>
      <c r="F56" s="136"/>
      <c r="G56" s="136"/>
      <c r="H56" s="136">
        <v>2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47">
        <v>3</v>
      </c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9"/>
      <c r="BT56" s="147">
        <v>4</v>
      </c>
      <c r="BU56" s="148"/>
      <c r="BV56" s="148"/>
      <c r="BW56" s="148"/>
      <c r="BX56" s="148"/>
      <c r="BY56" s="148"/>
      <c r="BZ56" s="148"/>
      <c r="CA56" s="148"/>
      <c r="CB56" s="148"/>
      <c r="CC56" s="148"/>
      <c r="CD56" s="149"/>
      <c r="CE56" s="136">
        <v>5</v>
      </c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</row>
    <row r="57" spans="1:141" s="5" customFormat="1" ht="15" customHeight="1">
      <c r="A57" s="137" t="s">
        <v>15</v>
      </c>
      <c r="B57" s="137"/>
      <c r="C57" s="137"/>
      <c r="D57" s="137"/>
      <c r="E57" s="137"/>
      <c r="F57" s="137"/>
      <c r="G57" s="137"/>
      <c r="H57" s="165" t="s">
        <v>65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30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2"/>
      <c r="BT57" s="144">
        <v>2.2</v>
      </c>
      <c r="BU57" s="145"/>
      <c r="BV57" s="145"/>
      <c r="BW57" s="145"/>
      <c r="BX57" s="145"/>
      <c r="BY57" s="145"/>
      <c r="BZ57" s="145"/>
      <c r="CA57" s="145"/>
      <c r="CB57" s="145"/>
      <c r="CC57" s="145"/>
      <c r="CD57" s="146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</row>
    <row r="58" spans="1:141" s="5" customFormat="1" ht="15" customHeight="1">
      <c r="A58" s="137"/>
      <c r="B58" s="137"/>
      <c r="C58" s="137"/>
      <c r="D58" s="137"/>
      <c r="E58" s="137"/>
      <c r="F58" s="137"/>
      <c r="G58" s="137"/>
      <c r="H58" s="161" t="s">
        <v>2</v>
      </c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2"/>
      <c r="BD58" s="144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 t="s">
        <v>3</v>
      </c>
      <c r="BU58" s="145"/>
      <c r="BV58" s="145"/>
      <c r="BW58" s="145"/>
      <c r="BX58" s="145"/>
      <c r="BY58" s="145"/>
      <c r="BZ58" s="145"/>
      <c r="CA58" s="145"/>
      <c r="CB58" s="145"/>
      <c r="CC58" s="145"/>
      <c r="CD58" s="146"/>
      <c r="CE58" s="160">
        <f>SUM(CE57:CE57)</f>
        <v>0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</row>
    <row r="60" spans="1:141" s="6" customFormat="1" ht="14.25">
      <c r="A60" s="126" t="s">
        <v>68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</row>
    <row r="61" ht="6" customHeight="1"/>
    <row r="62" spans="1:141" s="6" customFormat="1" ht="14.25">
      <c r="A62" s="15" t="s">
        <v>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64" t="s">
        <v>66</v>
      </c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</row>
    <row r="63" spans="1:141" s="6" customFormat="1" ht="6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</row>
    <row r="64" spans="1:141" s="6" customFormat="1" ht="14.25">
      <c r="A64" s="163" t="s">
        <v>5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6" t="s">
        <v>54</v>
      </c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</row>
    <row r="65" spans="1:141" s="6" customFormat="1" ht="14.25">
      <c r="A65" s="14" t="s">
        <v>57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</row>
    <row r="66" spans="1:78" s="3" customFormat="1" ht="55.5" customHeight="1">
      <c r="A66" s="133" t="s">
        <v>0</v>
      </c>
      <c r="B66" s="134"/>
      <c r="C66" s="134"/>
      <c r="D66" s="134"/>
      <c r="E66" s="134"/>
      <c r="F66" s="134"/>
      <c r="G66" s="135"/>
      <c r="H66" s="133" t="s">
        <v>8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5"/>
      <c r="BD66" s="133" t="s">
        <v>106</v>
      </c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5"/>
    </row>
    <row r="67" spans="1:78" s="4" customFormat="1" ht="12.75">
      <c r="A67" s="136">
        <v>1</v>
      </c>
      <c r="B67" s="136"/>
      <c r="C67" s="136"/>
      <c r="D67" s="136"/>
      <c r="E67" s="136"/>
      <c r="F67" s="136"/>
      <c r="G67" s="136"/>
      <c r="H67" s="136">
        <v>2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>
        <v>3</v>
      </c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</row>
    <row r="68" spans="1:78" s="5" customFormat="1" ht="15" customHeight="1">
      <c r="A68" s="137" t="s">
        <v>15</v>
      </c>
      <c r="B68" s="137"/>
      <c r="C68" s="137"/>
      <c r="D68" s="137"/>
      <c r="E68" s="137"/>
      <c r="F68" s="137"/>
      <c r="G68" s="137"/>
      <c r="H68" s="165" t="s">
        <v>69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50">
        <v>13200</v>
      </c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</row>
    <row r="69" spans="1:78" s="5" customFormat="1" ht="15" customHeight="1">
      <c r="A69" s="137"/>
      <c r="B69" s="137"/>
      <c r="C69" s="137"/>
      <c r="D69" s="137"/>
      <c r="E69" s="137"/>
      <c r="F69" s="137"/>
      <c r="G69" s="137"/>
      <c r="H69" s="161" t="s">
        <v>2</v>
      </c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2"/>
      <c r="BD69" s="256">
        <f>SUM(BD68:BD68)</f>
        <v>13200</v>
      </c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</row>
    <row r="70" spans="1:78" s="5" customFormat="1" ht="15" customHeight="1">
      <c r="A70" s="17"/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9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141" s="6" customFormat="1" ht="14.25" hidden="1">
      <c r="A71" s="126" t="s">
        <v>70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</row>
    <row r="72" ht="6" customHeight="1" hidden="1"/>
    <row r="73" spans="1:141" s="6" customFormat="1" ht="14.25" hidden="1">
      <c r="A73" s="15" t="s">
        <v>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4" t="s">
        <v>71</v>
      </c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</row>
    <row r="74" spans="1:141" s="6" customFormat="1" ht="6" customHeight="1" hidden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</row>
    <row r="75" spans="1:141" s="6" customFormat="1" ht="14.25" hidden="1">
      <c r="A75" s="163" t="s">
        <v>5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6" t="s">
        <v>54</v>
      </c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</row>
    <row r="76" spans="1:141" s="6" customFormat="1" ht="14.25" hidden="1">
      <c r="A76" s="14" t="s">
        <v>57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</row>
    <row r="77" spans="1:141" s="3" customFormat="1" ht="55.5" customHeight="1" hidden="1">
      <c r="A77" s="133" t="s">
        <v>0</v>
      </c>
      <c r="B77" s="134"/>
      <c r="C77" s="134"/>
      <c r="D77" s="134"/>
      <c r="E77" s="134"/>
      <c r="F77" s="134"/>
      <c r="G77" s="135"/>
      <c r="H77" s="133" t="s">
        <v>8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5"/>
      <c r="BD77" s="113" t="s">
        <v>72</v>
      </c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5"/>
      <c r="BT77" s="113"/>
      <c r="BU77" s="114"/>
      <c r="BV77" s="114"/>
      <c r="BW77" s="114"/>
      <c r="BX77" s="114"/>
      <c r="BY77" s="114"/>
      <c r="BZ77" s="114"/>
      <c r="CA77" s="114"/>
      <c r="CB77" s="114"/>
      <c r="CC77" s="114"/>
      <c r="CD77" s="115"/>
      <c r="CE77" s="133" t="s">
        <v>105</v>
      </c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5"/>
    </row>
    <row r="78" spans="1:141" s="4" customFormat="1" ht="12.75" hidden="1">
      <c r="A78" s="136">
        <v>1</v>
      </c>
      <c r="B78" s="136"/>
      <c r="C78" s="136"/>
      <c r="D78" s="136"/>
      <c r="E78" s="136"/>
      <c r="F78" s="136"/>
      <c r="G78" s="136"/>
      <c r="H78" s="136">
        <v>2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47">
        <v>3</v>
      </c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9"/>
      <c r="BT78" s="147">
        <v>4</v>
      </c>
      <c r="BU78" s="148"/>
      <c r="BV78" s="148"/>
      <c r="BW78" s="148"/>
      <c r="BX78" s="148"/>
      <c r="BY78" s="148"/>
      <c r="BZ78" s="148"/>
      <c r="CA78" s="148"/>
      <c r="CB78" s="148"/>
      <c r="CC78" s="148"/>
      <c r="CD78" s="149"/>
      <c r="CE78" s="136">
        <v>5</v>
      </c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</row>
    <row r="79" spans="1:141" s="5" customFormat="1" ht="15" customHeight="1" hidden="1">
      <c r="A79" s="137" t="s">
        <v>15</v>
      </c>
      <c r="B79" s="137"/>
      <c r="C79" s="137"/>
      <c r="D79" s="137"/>
      <c r="E79" s="137"/>
      <c r="F79" s="137"/>
      <c r="G79" s="137"/>
      <c r="H79" s="165" t="s">
        <v>132</v>
      </c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30">
        <v>1</v>
      </c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2"/>
      <c r="BT79" s="144"/>
      <c r="BU79" s="145"/>
      <c r="BV79" s="145"/>
      <c r="BW79" s="145"/>
      <c r="BX79" s="145"/>
      <c r="BY79" s="145"/>
      <c r="BZ79" s="145"/>
      <c r="CA79" s="145"/>
      <c r="CB79" s="145"/>
      <c r="CC79" s="145"/>
      <c r="CD79" s="146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</row>
    <row r="80" spans="1:141" s="5" customFormat="1" ht="15" customHeight="1" hidden="1">
      <c r="A80" s="137"/>
      <c r="B80" s="137"/>
      <c r="C80" s="137"/>
      <c r="D80" s="137"/>
      <c r="E80" s="137"/>
      <c r="F80" s="137"/>
      <c r="G80" s="137"/>
      <c r="H80" s="161" t="s">
        <v>2</v>
      </c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2"/>
      <c r="BD80" s="144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44" t="s">
        <v>3</v>
      </c>
      <c r="BU80" s="145"/>
      <c r="BV80" s="145"/>
      <c r="BW80" s="145"/>
      <c r="BX80" s="145"/>
      <c r="BY80" s="145"/>
      <c r="BZ80" s="145"/>
      <c r="CA80" s="145"/>
      <c r="CB80" s="145"/>
      <c r="CC80" s="145"/>
      <c r="CD80" s="146"/>
      <c r="CE80" s="160">
        <f>SUM(CE79:CE79)</f>
        <v>0</v>
      </c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</row>
    <row r="82" spans="1:141" s="6" customFormat="1" ht="14.25">
      <c r="A82" s="126" t="s">
        <v>144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</row>
    <row r="83" ht="6" customHeight="1"/>
    <row r="84" spans="1:141" s="6" customFormat="1" ht="14.25">
      <c r="A84" s="11" t="s">
        <v>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21" t="s">
        <v>53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</row>
    <row r="85" spans="1:141" s="6" customFormat="1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</row>
    <row r="86" spans="1:141" s="6" customFormat="1" ht="14.25">
      <c r="A86" s="167" t="s">
        <v>5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8" t="s">
        <v>54</v>
      </c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8"/>
      <c r="EG86" s="168"/>
      <c r="EH86" s="168"/>
      <c r="EI86" s="168"/>
      <c r="EJ86" s="168"/>
      <c r="EK86" s="168"/>
    </row>
    <row r="87" ht="10.5" customHeight="1">
      <c r="A87" s="11" t="s">
        <v>171</v>
      </c>
    </row>
    <row r="88" spans="1:141" s="6" customFormat="1" ht="14.25">
      <c r="A88" s="126" t="s">
        <v>145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6"/>
      <c r="EK88" s="126"/>
    </row>
    <row r="89" ht="10.5" customHeight="1"/>
    <row r="90" spans="1:157" s="3" customFormat="1" ht="66.75" customHeight="1">
      <c r="A90" s="151" t="s">
        <v>0</v>
      </c>
      <c r="B90" s="152"/>
      <c r="C90" s="152"/>
      <c r="D90" s="152"/>
      <c r="E90" s="152"/>
      <c r="F90" s="152"/>
      <c r="G90" s="153"/>
      <c r="H90" s="151" t="s">
        <v>8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3"/>
      <c r="AP90" s="151" t="s">
        <v>42</v>
      </c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3"/>
      <c r="BF90" s="151" t="s">
        <v>43</v>
      </c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3"/>
      <c r="BV90" s="151" t="s">
        <v>44</v>
      </c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53"/>
      <c r="DV90" s="151" t="s">
        <v>103</v>
      </c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3"/>
      <c r="EL90" s="151" t="s">
        <v>104</v>
      </c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2"/>
      <c r="EY90" s="152"/>
      <c r="EZ90" s="152"/>
      <c r="FA90" s="153"/>
    </row>
    <row r="91" spans="1:157" s="4" customFormat="1" ht="12.75">
      <c r="A91" s="136">
        <v>1</v>
      </c>
      <c r="B91" s="136"/>
      <c r="C91" s="136"/>
      <c r="D91" s="136"/>
      <c r="E91" s="136"/>
      <c r="F91" s="136"/>
      <c r="G91" s="136"/>
      <c r="H91" s="136">
        <v>2</v>
      </c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>
        <v>3</v>
      </c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47">
        <v>4</v>
      </c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9"/>
      <c r="BV91" s="136">
        <v>5</v>
      </c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13">
        <v>6</v>
      </c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5"/>
      <c r="EL91" s="136">
        <v>7</v>
      </c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</row>
    <row r="92" spans="1:157" s="5" customFormat="1" ht="14.25" customHeight="1">
      <c r="A92" s="137" t="s">
        <v>15</v>
      </c>
      <c r="B92" s="137"/>
      <c r="C92" s="137"/>
      <c r="D92" s="137"/>
      <c r="E92" s="137"/>
      <c r="F92" s="137"/>
      <c r="G92" s="137"/>
      <c r="H92" s="165" t="s">
        <v>127</v>
      </c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07">
        <v>1</v>
      </c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44">
        <v>12</v>
      </c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6"/>
      <c r="BV92" s="201">
        <v>800</v>
      </c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113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5"/>
      <c r="EL92" s="150">
        <v>9600</v>
      </c>
      <c r="EM92" s="150"/>
      <c r="EN92" s="150"/>
      <c r="EO92" s="150"/>
      <c r="EP92" s="150"/>
      <c r="EQ92" s="150"/>
      <c r="ER92" s="150"/>
      <c r="ES92" s="150"/>
      <c r="ET92" s="150"/>
      <c r="EU92" s="150"/>
      <c r="EV92" s="150"/>
      <c r="EW92" s="150"/>
      <c r="EX92" s="150"/>
      <c r="EY92" s="150"/>
      <c r="EZ92" s="150"/>
      <c r="FA92" s="150"/>
    </row>
    <row r="93" spans="1:157" s="5" customFormat="1" ht="25.5" customHeight="1" hidden="1">
      <c r="A93" s="137" t="s">
        <v>19</v>
      </c>
      <c r="B93" s="137"/>
      <c r="C93" s="137"/>
      <c r="D93" s="137"/>
      <c r="E93" s="137"/>
      <c r="F93" s="137"/>
      <c r="G93" s="137"/>
      <c r="H93" s="165" t="s">
        <v>55</v>
      </c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44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6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13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5"/>
      <c r="EL93" s="150">
        <f>AP93*BF93*BV93</f>
        <v>0</v>
      </c>
      <c r="EM93" s="150"/>
      <c r="EN93" s="150"/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0"/>
    </row>
    <row r="94" spans="1:157" s="5" customFormat="1" ht="19.5" customHeight="1">
      <c r="A94" s="137" t="s">
        <v>19</v>
      </c>
      <c r="B94" s="137"/>
      <c r="C94" s="137"/>
      <c r="D94" s="137"/>
      <c r="E94" s="137"/>
      <c r="F94" s="137"/>
      <c r="G94" s="137"/>
      <c r="H94" s="165" t="s">
        <v>59</v>
      </c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07">
        <v>1</v>
      </c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44">
        <v>12</v>
      </c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6"/>
      <c r="BV94" s="201">
        <v>2266.67</v>
      </c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169">
        <v>27200</v>
      </c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1"/>
      <c r="EL94" s="150"/>
      <c r="EM94" s="150"/>
      <c r="EN94" s="150"/>
      <c r="EO94" s="150"/>
      <c r="EP94" s="150"/>
      <c r="EQ94" s="150"/>
      <c r="ER94" s="150"/>
      <c r="ES94" s="150"/>
      <c r="ET94" s="150"/>
      <c r="EU94" s="150"/>
      <c r="EV94" s="150"/>
      <c r="EW94" s="150"/>
      <c r="EX94" s="150"/>
      <c r="EY94" s="150"/>
      <c r="EZ94" s="150"/>
      <c r="FA94" s="150"/>
    </row>
    <row r="95" spans="1:157" s="5" customFormat="1" ht="15" customHeight="1">
      <c r="A95" s="137"/>
      <c r="B95" s="137"/>
      <c r="C95" s="137"/>
      <c r="D95" s="137"/>
      <c r="E95" s="137"/>
      <c r="F95" s="137"/>
      <c r="G95" s="137"/>
      <c r="H95" s="198" t="s">
        <v>41</v>
      </c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200"/>
      <c r="AP95" s="107" t="s">
        <v>3</v>
      </c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44" t="s">
        <v>3</v>
      </c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6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257">
        <f>SUM(DV94)</f>
        <v>27200</v>
      </c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9"/>
      <c r="EL95" s="260">
        <f>SUM(EL92:EL94)</f>
        <v>9600</v>
      </c>
      <c r="EM95" s="152"/>
      <c r="EN95" s="152"/>
      <c r="EO95" s="152"/>
      <c r="EP95" s="152"/>
      <c r="EQ95" s="152"/>
      <c r="ER95" s="152"/>
      <c r="ES95" s="152"/>
      <c r="ET95" s="152"/>
      <c r="EU95" s="152"/>
      <c r="EV95" s="152"/>
      <c r="EW95" s="152"/>
      <c r="EX95" s="152"/>
      <c r="EY95" s="152"/>
      <c r="EZ95" s="152"/>
      <c r="FA95" s="153"/>
    </row>
    <row r="96" spans="1:141" s="5" customFormat="1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12" customHeight="1">
      <c r="A97" s="126" t="s">
        <v>146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</row>
    <row r="98" spans="1:141" ht="12" customHeight="1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53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ht="12" customHeight="1">
      <c r="A100" s="167" t="s">
        <v>5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8" t="s">
        <v>54</v>
      </c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</row>
    <row r="101" spans="1:141" s="6" customFormat="1" ht="15">
      <c r="A101" s="11" t="s">
        <v>57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48.75" customHeight="1">
      <c r="A102" s="113" t="s">
        <v>0</v>
      </c>
      <c r="B102" s="114"/>
      <c r="C102" s="114"/>
      <c r="D102" s="114"/>
      <c r="E102" s="114"/>
      <c r="F102" s="114"/>
      <c r="G102" s="115"/>
      <c r="H102" s="113" t="s">
        <v>37</v>
      </c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5"/>
      <c r="AP102" s="113" t="s">
        <v>45</v>
      </c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5"/>
      <c r="BF102" s="113" t="s">
        <v>46</v>
      </c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5"/>
      <c r="BV102" s="113" t="s">
        <v>47</v>
      </c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5"/>
      <c r="DV102" s="151" t="s">
        <v>172</v>
      </c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2"/>
      <c r="EI102" s="152"/>
      <c r="EJ102" s="152"/>
      <c r="EK102" s="153"/>
    </row>
    <row r="103" spans="1:141" s="3" customFormat="1" ht="12" customHeight="1">
      <c r="A103" s="136">
        <v>1</v>
      </c>
      <c r="B103" s="136"/>
      <c r="C103" s="136"/>
      <c r="D103" s="136"/>
      <c r="E103" s="136"/>
      <c r="F103" s="136"/>
      <c r="G103" s="136"/>
      <c r="H103" s="136">
        <v>2</v>
      </c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>
        <v>3</v>
      </c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47">
        <v>4</v>
      </c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9"/>
      <c r="BV103" s="136">
        <v>5</v>
      </c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>
        <v>6</v>
      </c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</row>
    <row r="104" spans="1:141" s="4" customFormat="1" ht="12.75">
      <c r="A104" s="137" t="s">
        <v>15</v>
      </c>
      <c r="B104" s="137"/>
      <c r="C104" s="137"/>
      <c r="D104" s="137"/>
      <c r="E104" s="137"/>
      <c r="F104" s="137"/>
      <c r="G104" s="137"/>
      <c r="H104" s="165" t="s">
        <v>73</v>
      </c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07">
        <v>13.5875</v>
      </c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44">
        <v>8</v>
      </c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6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50">
        <v>108700</v>
      </c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</row>
    <row r="105" spans="1:141" s="5" customFormat="1" ht="15" customHeight="1">
      <c r="A105" s="137" t="s">
        <v>19</v>
      </c>
      <c r="B105" s="137"/>
      <c r="C105" s="137"/>
      <c r="D105" s="137"/>
      <c r="E105" s="137"/>
      <c r="F105" s="137"/>
      <c r="G105" s="137"/>
      <c r="H105" s="165" t="s">
        <v>155</v>
      </c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07">
        <v>47.2222</v>
      </c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95">
        <v>7.2</v>
      </c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50">
        <v>340000</v>
      </c>
      <c r="DW105" s="150"/>
      <c r="DX105" s="150"/>
      <c r="DY105" s="150"/>
      <c r="DZ105" s="150"/>
      <c r="EA105" s="150"/>
      <c r="EB105" s="150"/>
      <c r="EC105" s="150"/>
      <c r="ED105" s="150"/>
      <c r="EE105" s="150"/>
      <c r="EF105" s="150"/>
      <c r="EG105" s="150"/>
      <c r="EH105" s="150"/>
      <c r="EI105" s="150"/>
      <c r="EJ105" s="150"/>
      <c r="EK105" s="150"/>
    </row>
    <row r="106" spans="1:141" s="5" customFormat="1" ht="15" customHeight="1" hidden="1">
      <c r="A106" s="138" t="s">
        <v>56</v>
      </c>
      <c r="B106" s="139"/>
      <c r="C106" s="139"/>
      <c r="D106" s="139"/>
      <c r="E106" s="139"/>
      <c r="F106" s="139"/>
      <c r="G106" s="140"/>
      <c r="H106" s="141" t="s">
        <v>128</v>
      </c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3"/>
      <c r="AP106" s="144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6"/>
      <c r="BF106" s="144">
        <v>44.68</v>
      </c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6"/>
      <c r="BV106" s="144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5"/>
      <c r="DT106" s="145"/>
      <c r="DU106" s="146"/>
      <c r="DV106" s="150">
        <f>AP106*BF106*1000</f>
        <v>0</v>
      </c>
      <c r="DW106" s="150"/>
      <c r="DX106" s="150"/>
      <c r="DY106" s="150"/>
      <c r="DZ106" s="150"/>
      <c r="EA106" s="150"/>
      <c r="EB106" s="150"/>
      <c r="EC106" s="150"/>
      <c r="ED106" s="150"/>
      <c r="EE106" s="150"/>
      <c r="EF106" s="150"/>
      <c r="EG106" s="150"/>
      <c r="EH106" s="150"/>
      <c r="EI106" s="150"/>
      <c r="EJ106" s="150"/>
      <c r="EK106" s="150"/>
    </row>
    <row r="107" spans="1:141" s="5" customFormat="1" ht="15" customHeight="1">
      <c r="A107" s="137"/>
      <c r="B107" s="137"/>
      <c r="C107" s="137"/>
      <c r="D107" s="137"/>
      <c r="E107" s="137"/>
      <c r="F107" s="137"/>
      <c r="G107" s="137"/>
      <c r="H107" s="194" t="s">
        <v>2</v>
      </c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2"/>
      <c r="AP107" s="107" t="s">
        <v>3</v>
      </c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44" t="s">
        <v>3</v>
      </c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6"/>
      <c r="BV107" s="107" t="s">
        <v>3</v>
      </c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238">
        <f>SUM(DV104:DV106)</f>
        <v>448700</v>
      </c>
      <c r="DW107" s="238"/>
      <c r="DX107" s="238"/>
      <c r="DY107" s="238"/>
      <c r="DZ107" s="238"/>
      <c r="EA107" s="238"/>
      <c r="EB107" s="238"/>
      <c r="EC107" s="238"/>
      <c r="ED107" s="238"/>
      <c r="EE107" s="238"/>
      <c r="EF107" s="238"/>
      <c r="EG107" s="238"/>
      <c r="EH107" s="238"/>
      <c r="EI107" s="238"/>
      <c r="EJ107" s="238"/>
      <c r="EK107" s="238"/>
    </row>
    <row r="108" spans="1:141" s="5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ht="15" customHeight="1" hidden="1"/>
    <row r="110" spans="1:141" ht="12" customHeight="1" hidden="1">
      <c r="A110" s="126" t="s">
        <v>147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</row>
    <row r="111" spans="1:141" s="6" customFormat="1" ht="14.25" hidden="1">
      <c r="A111" s="11" t="s">
        <v>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93" t="s">
        <v>53</v>
      </c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</row>
    <row r="112" spans="1:141" s="6" customFormat="1" ht="6" customHeight="1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</row>
    <row r="113" spans="1:141" s="6" customFormat="1" ht="14.25" hidden="1">
      <c r="A113" s="167" t="s">
        <v>5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8" t="s">
        <v>54</v>
      </c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</row>
    <row r="114" ht="17.25" customHeight="1" hidden="1">
      <c r="A114" s="11" t="s">
        <v>57</v>
      </c>
    </row>
    <row r="115" spans="1:141" ht="59.25" customHeight="1" hidden="1">
      <c r="A115" s="177" t="s">
        <v>0</v>
      </c>
      <c r="B115" s="178"/>
      <c r="C115" s="178"/>
      <c r="D115" s="178"/>
      <c r="E115" s="178"/>
      <c r="F115" s="178"/>
      <c r="G115" s="179"/>
      <c r="H115" s="177" t="s">
        <v>8</v>
      </c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9"/>
      <c r="BD115" s="151" t="s">
        <v>49</v>
      </c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3"/>
      <c r="BT115" s="151" t="s">
        <v>50</v>
      </c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3"/>
      <c r="DB115" s="151" t="s">
        <v>101</v>
      </c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3"/>
      <c r="DT115" s="177" t="s">
        <v>102</v>
      </c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9"/>
    </row>
    <row r="116" spans="1:141" s="3" customFormat="1" ht="15" customHeight="1" hidden="1">
      <c r="A116" s="136">
        <v>1</v>
      </c>
      <c r="B116" s="136"/>
      <c r="C116" s="136"/>
      <c r="D116" s="136"/>
      <c r="E116" s="136"/>
      <c r="F116" s="136"/>
      <c r="G116" s="136"/>
      <c r="H116" s="136">
        <v>2</v>
      </c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47">
        <v>3</v>
      </c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9"/>
      <c r="BT116" s="147">
        <v>4</v>
      </c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9"/>
      <c r="DB116" s="147">
        <v>5</v>
      </c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9"/>
      <c r="DT116" s="136">
        <v>5</v>
      </c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</row>
    <row r="117" spans="1:141" s="4" customFormat="1" ht="12.75" customHeight="1" hidden="1">
      <c r="A117" s="137" t="s">
        <v>15</v>
      </c>
      <c r="B117" s="137"/>
      <c r="C117" s="137"/>
      <c r="D117" s="137"/>
      <c r="E117" s="137"/>
      <c r="F117" s="137"/>
      <c r="G117" s="137"/>
      <c r="H117" s="165" t="s">
        <v>74</v>
      </c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44">
        <v>1</v>
      </c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6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130">
        <v>0</v>
      </c>
      <c r="DC117" s="131"/>
      <c r="DD117" s="131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2"/>
      <c r="DT117" s="150"/>
      <c r="DU117" s="150"/>
      <c r="DV117" s="150"/>
      <c r="DW117" s="150"/>
      <c r="DX117" s="150"/>
      <c r="DY117" s="150"/>
      <c r="DZ117" s="150"/>
      <c r="EA117" s="150"/>
      <c r="EB117" s="150"/>
      <c r="EC117" s="150"/>
      <c r="ED117" s="150"/>
      <c r="EE117" s="150"/>
      <c r="EF117" s="150"/>
      <c r="EG117" s="150"/>
      <c r="EH117" s="150"/>
      <c r="EI117" s="150"/>
      <c r="EJ117" s="150"/>
      <c r="EK117" s="150"/>
    </row>
    <row r="118" spans="1:141" s="4" customFormat="1" ht="12.75" customHeight="1" hidden="1">
      <c r="A118" s="137" t="s">
        <v>19</v>
      </c>
      <c r="B118" s="137"/>
      <c r="C118" s="137"/>
      <c r="D118" s="137"/>
      <c r="E118" s="137"/>
      <c r="F118" s="137"/>
      <c r="G118" s="137"/>
      <c r="H118" s="165" t="s">
        <v>75</v>
      </c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44">
        <v>1</v>
      </c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6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130">
        <v>0</v>
      </c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2"/>
      <c r="DT118" s="150"/>
      <c r="DU118" s="150"/>
      <c r="DV118" s="150"/>
      <c r="DW118" s="150"/>
      <c r="DX118" s="150"/>
      <c r="DY118" s="150"/>
      <c r="DZ118" s="150"/>
      <c r="EA118" s="150"/>
      <c r="EB118" s="150"/>
      <c r="EC118" s="150"/>
      <c r="ED118" s="150"/>
      <c r="EE118" s="150"/>
      <c r="EF118" s="150"/>
      <c r="EG118" s="150"/>
      <c r="EH118" s="150"/>
      <c r="EI118" s="150"/>
      <c r="EJ118" s="150"/>
      <c r="EK118" s="150"/>
    </row>
    <row r="119" spans="1:141" s="4" customFormat="1" ht="12.75" customHeight="1" hidden="1">
      <c r="A119" s="137" t="s">
        <v>25</v>
      </c>
      <c r="B119" s="137"/>
      <c r="C119" s="137"/>
      <c r="D119" s="137"/>
      <c r="E119" s="137"/>
      <c r="F119" s="137"/>
      <c r="G119" s="137"/>
      <c r="H119" s="165" t="s">
        <v>76</v>
      </c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44">
        <v>1</v>
      </c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6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130">
        <v>0</v>
      </c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2"/>
      <c r="DT119" s="150"/>
      <c r="DU119" s="150"/>
      <c r="DV119" s="150"/>
      <c r="DW119" s="150"/>
      <c r="DX119" s="150"/>
      <c r="DY119" s="150"/>
      <c r="DZ119" s="150"/>
      <c r="EA119" s="150"/>
      <c r="EB119" s="150"/>
      <c r="EC119" s="150"/>
      <c r="ED119" s="150"/>
      <c r="EE119" s="150"/>
      <c r="EF119" s="150"/>
      <c r="EG119" s="150"/>
      <c r="EH119" s="150"/>
      <c r="EI119" s="150"/>
      <c r="EJ119" s="150"/>
      <c r="EK119" s="150"/>
    </row>
    <row r="120" spans="1:141" s="4" customFormat="1" ht="12.75" customHeight="1" hidden="1">
      <c r="A120" s="137" t="s">
        <v>56</v>
      </c>
      <c r="B120" s="137"/>
      <c r="C120" s="137"/>
      <c r="D120" s="137"/>
      <c r="E120" s="137"/>
      <c r="F120" s="137"/>
      <c r="G120" s="137"/>
      <c r="H120" s="141" t="s">
        <v>79</v>
      </c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3"/>
      <c r="BD120" s="144">
        <v>1</v>
      </c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6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130">
        <v>0</v>
      </c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2"/>
      <c r="DT120" s="150"/>
      <c r="DU120" s="150"/>
      <c r="DV120" s="150"/>
      <c r="DW120" s="150"/>
      <c r="DX120" s="150"/>
      <c r="DY120" s="150"/>
      <c r="DZ120" s="150"/>
      <c r="EA120" s="150"/>
      <c r="EB120" s="150"/>
      <c r="EC120" s="150"/>
      <c r="ED120" s="150"/>
      <c r="EE120" s="150"/>
      <c r="EF120" s="150"/>
      <c r="EG120" s="150"/>
      <c r="EH120" s="150"/>
      <c r="EI120" s="150"/>
      <c r="EJ120" s="150"/>
      <c r="EK120" s="150"/>
    </row>
    <row r="121" spans="1:141" s="4" customFormat="1" ht="12.75" customHeight="1" hidden="1">
      <c r="A121" s="137" t="s">
        <v>58</v>
      </c>
      <c r="B121" s="137"/>
      <c r="C121" s="137"/>
      <c r="D121" s="137"/>
      <c r="E121" s="137"/>
      <c r="F121" s="137"/>
      <c r="G121" s="137"/>
      <c r="H121" s="141" t="s">
        <v>80</v>
      </c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3"/>
      <c r="BD121" s="144">
        <v>1</v>
      </c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6"/>
      <c r="BT121" s="107">
        <v>1</v>
      </c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130">
        <v>0</v>
      </c>
      <c r="DC121" s="131"/>
      <c r="DD121" s="131"/>
      <c r="DE121" s="131"/>
      <c r="DF121" s="131"/>
      <c r="DG121" s="131"/>
      <c r="DH121" s="131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2"/>
      <c r="DT121" s="150"/>
      <c r="DU121" s="150"/>
      <c r="DV121" s="150"/>
      <c r="DW121" s="150"/>
      <c r="DX121" s="150"/>
      <c r="DY121" s="150"/>
      <c r="DZ121" s="150"/>
      <c r="EA121" s="150"/>
      <c r="EB121" s="150"/>
      <c r="EC121" s="150"/>
      <c r="ED121" s="150"/>
      <c r="EE121" s="150"/>
      <c r="EF121" s="150"/>
      <c r="EG121" s="150"/>
      <c r="EH121" s="150"/>
      <c r="EI121" s="150"/>
      <c r="EJ121" s="150"/>
      <c r="EK121" s="150"/>
    </row>
    <row r="122" spans="1:141" s="4" customFormat="1" ht="12.75" customHeight="1" hidden="1">
      <c r="A122" s="137" t="s">
        <v>77</v>
      </c>
      <c r="B122" s="137"/>
      <c r="C122" s="137"/>
      <c r="D122" s="137"/>
      <c r="E122" s="137"/>
      <c r="F122" s="137"/>
      <c r="G122" s="137"/>
      <c r="H122" s="165" t="s">
        <v>82</v>
      </c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44">
        <v>1</v>
      </c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6"/>
      <c r="BT122" s="107">
        <v>1</v>
      </c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130">
        <v>0</v>
      </c>
      <c r="DC122" s="131"/>
      <c r="DD122" s="131"/>
      <c r="DE122" s="131"/>
      <c r="DF122" s="131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2"/>
      <c r="DT122" s="150"/>
      <c r="DU122" s="150"/>
      <c r="DV122" s="150"/>
      <c r="DW122" s="150"/>
      <c r="DX122" s="150"/>
      <c r="DY122" s="150"/>
      <c r="DZ122" s="150"/>
      <c r="EA122" s="150"/>
      <c r="EB122" s="150"/>
      <c r="EC122" s="150"/>
      <c r="ED122" s="150"/>
      <c r="EE122" s="150"/>
      <c r="EF122" s="150"/>
      <c r="EG122" s="150"/>
      <c r="EH122" s="150"/>
      <c r="EI122" s="150"/>
      <c r="EJ122" s="150"/>
      <c r="EK122" s="150"/>
    </row>
    <row r="123" spans="1:141" s="4" customFormat="1" ht="12.75" customHeight="1" hidden="1">
      <c r="A123" s="137" t="s">
        <v>78</v>
      </c>
      <c r="B123" s="137"/>
      <c r="C123" s="137"/>
      <c r="D123" s="137"/>
      <c r="E123" s="137"/>
      <c r="F123" s="137"/>
      <c r="G123" s="137"/>
      <c r="H123" s="165" t="s">
        <v>83</v>
      </c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44">
        <v>1</v>
      </c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6"/>
      <c r="BT123" s="107">
        <v>1</v>
      </c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130">
        <v>0</v>
      </c>
      <c r="DC123" s="131"/>
      <c r="DD123" s="131"/>
      <c r="DE123" s="131"/>
      <c r="DF123" s="131"/>
      <c r="DG123" s="131"/>
      <c r="DH123" s="131"/>
      <c r="DI123" s="131"/>
      <c r="DJ123" s="131"/>
      <c r="DK123" s="131"/>
      <c r="DL123" s="131"/>
      <c r="DM123" s="131"/>
      <c r="DN123" s="131"/>
      <c r="DO123" s="131"/>
      <c r="DP123" s="131"/>
      <c r="DQ123" s="131"/>
      <c r="DR123" s="131"/>
      <c r="DS123" s="132"/>
      <c r="DT123" s="150"/>
      <c r="DU123" s="150"/>
      <c r="DV123" s="150"/>
      <c r="DW123" s="150"/>
      <c r="DX123" s="150"/>
      <c r="DY123" s="150"/>
      <c r="DZ123" s="150"/>
      <c r="EA123" s="150"/>
      <c r="EB123" s="150"/>
      <c r="EC123" s="150"/>
      <c r="ED123" s="150"/>
      <c r="EE123" s="150"/>
      <c r="EF123" s="150"/>
      <c r="EG123" s="150"/>
      <c r="EH123" s="150"/>
      <c r="EI123" s="150"/>
      <c r="EJ123" s="150"/>
      <c r="EK123" s="150"/>
    </row>
    <row r="124" spans="1:141" s="4" customFormat="1" ht="12.75" customHeight="1" hidden="1">
      <c r="A124" s="137" t="s">
        <v>81</v>
      </c>
      <c r="B124" s="137"/>
      <c r="C124" s="137"/>
      <c r="D124" s="137"/>
      <c r="E124" s="137"/>
      <c r="F124" s="137"/>
      <c r="G124" s="137"/>
      <c r="H124" s="165" t="s">
        <v>86</v>
      </c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44">
        <v>1</v>
      </c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6"/>
      <c r="BT124" s="107">
        <v>1</v>
      </c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130">
        <v>0</v>
      </c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2"/>
      <c r="DT124" s="150"/>
      <c r="DU124" s="150"/>
      <c r="DV124" s="150"/>
      <c r="DW124" s="150"/>
      <c r="DX124" s="150"/>
      <c r="DY124" s="150"/>
      <c r="DZ124" s="150"/>
      <c r="EA124" s="150"/>
      <c r="EB124" s="150"/>
      <c r="EC124" s="150"/>
      <c r="ED124" s="150"/>
      <c r="EE124" s="150"/>
      <c r="EF124" s="150"/>
      <c r="EG124" s="150"/>
      <c r="EH124" s="150"/>
      <c r="EI124" s="150"/>
      <c r="EJ124" s="150"/>
      <c r="EK124" s="150"/>
    </row>
    <row r="125" spans="1:141" s="4" customFormat="1" ht="12.75" customHeight="1" hidden="1">
      <c r="A125" s="137" t="s">
        <v>84</v>
      </c>
      <c r="B125" s="137"/>
      <c r="C125" s="137"/>
      <c r="D125" s="137"/>
      <c r="E125" s="137"/>
      <c r="F125" s="137"/>
      <c r="G125" s="137"/>
      <c r="H125" s="165" t="s">
        <v>87</v>
      </c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44">
        <v>1</v>
      </c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6"/>
      <c r="BT125" s="107">
        <v>1</v>
      </c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130">
        <v>0</v>
      </c>
      <c r="DC125" s="131"/>
      <c r="DD125" s="131"/>
      <c r="DE125" s="131"/>
      <c r="DF125" s="131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  <c r="DQ125" s="131"/>
      <c r="DR125" s="131"/>
      <c r="DS125" s="132"/>
      <c r="DT125" s="150"/>
      <c r="DU125" s="150"/>
      <c r="DV125" s="150"/>
      <c r="DW125" s="150"/>
      <c r="DX125" s="150"/>
      <c r="DY125" s="150"/>
      <c r="DZ125" s="150"/>
      <c r="EA125" s="150"/>
      <c r="EB125" s="150"/>
      <c r="EC125" s="150"/>
      <c r="ED125" s="150"/>
      <c r="EE125" s="150"/>
      <c r="EF125" s="150"/>
      <c r="EG125" s="150"/>
      <c r="EH125" s="150"/>
      <c r="EI125" s="150"/>
      <c r="EJ125" s="150"/>
      <c r="EK125" s="150"/>
    </row>
    <row r="126" spans="1:141" s="4" customFormat="1" ht="12.75" customHeight="1" hidden="1">
      <c r="A126" s="137" t="s">
        <v>85</v>
      </c>
      <c r="B126" s="137"/>
      <c r="C126" s="137"/>
      <c r="D126" s="137"/>
      <c r="E126" s="137"/>
      <c r="F126" s="137"/>
      <c r="G126" s="137"/>
      <c r="H126" s="165" t="s">
        <v>88</v>
      </c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44">
        <v>1</v>
      </c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6"/>
      <c r="BT126" s="107">
        <v>1</v>
      </c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130">
        <v>0</v>
      </c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  <c r="DQ126" s="131"/>
      <c r="DR126" s="131"/>
      <c r="DS126" s="132"/>
      <c r="DT126" s="150"/>
      <c r="DU126" s="150"/>
      <c r="DV126" s="150"/>
      <c r="DW126" s="150"/>
      <c r="DX126" s="150"/>
      <c r="DY126" s="150"/>
      <c r="DZ126" s="150"/>
      <c r="EA126" s="150"/>
      <c r="EB126" s="150"/>
      <c r="EC126" s="150"/>
      <c r="ED126" s="150"/>
      <c r="EE126" s="150"/>
      <c r="EF126" s="150"/>
      <c r="EG126" s="150"/>
      <c r="EH126" s="150"/>
      <c r="EI126" s="150"/>
      <c r="EJ126" s="150"/>
      <c r="EK126" s="150"/>
    </row>
    <row r="127" spans="1:141" s="4" customFormat="1" ht="27.75" customHeight="1" hidden="1">
      <c r="A127" s="137" t="s">
        <v>15</v>
      </c>
      <c r="B127" s="137"/>
      <c r="C127" s="137"/>
      <c r="D127" s="137"/>
      <c r="E127" s="137"/>
      <c r="F127" s="137"/>
      <c r="G127" s="137"/>
      <c r="H127" s="165" t="s">
        <v>156</v>
      </c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44">
        <v>1</v>
      </c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6"/>
      <c r="BT127" s="144">
        <v>1</v>
      </c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6"/>
      <c r="DB127" s="130"/>
      <c r="DC127" s="131"/>
      <c r="DD127" s="131"/>
      <c r="DE127" s="131"/>
      <c r="DF127" s="131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  <c r="DQ127" s="131"/>
      <c r="DR127" s="131"/>
      <c r="DS127" s="132"/>
      <c r="DT127" s="230"/>
      <c r="DU127" s="230"/>
      <c r="DV127" s="230"/>
      <c r="DW127" s="230"/>
      <c r="DX127" s="230"/>
      <c r="DY127" s="230"/>
      <c r="DZ127" s="230"/>
      <c r="EA127" s="230"/>
      <c r="EB127" s="230"/>
      <c r="EC127" s="230"/>
      <c r="ED127" s="230"/>
      <c r="EE127" s="230"/>
      <c r="EF127" s="230"/>
      <c r="EG127" s="230"/>
      <c r="EH127" s="230"/>
      <c r="EI127" s="230"/>
      <c r="EJ127" s="230"/>
      <c r="EK127" s="230"/>
    </row>
    <row r="128" spans="1:141" s="4" customFormat="1" ht="12.75" hidden="1">
      <c r="A128" s="138" t="s">
        <v>15</v>
      </c>
      <c r="B128" s="139"/>
      <c r="C128" s="139"/>
      <c r="D128" s="139"/>
      <c r="E128" s="139"/>
      <c r="F128" s="139"/>
      <c r="G128" s="140"/>
      <c r="H128" s="141" t="s">
        <v>158</v>
      </c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3"/>
      <c r="BD128" s="144">
        <v>1</v>
      </c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6"/>
      <c r="BT128" s="144">
        <v>1</v>
      </c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6"/>
      <c r="DB128" s="130"/>
      <c r="DC128" s="131"/>
      <c r="DD128" s="131"/>
      <c r="DE128" s="131"/>
      <c r="DF128" s="131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2"/>
      <c r="DT128" s="235"/>
      <c r="DU128" s="236"/>
      <c r="DV128" s="236"/>
      <c r="DW128" s="236"/>
      <c r="DX128" s="236"/>
      <c r="DY128" s="236"/>
      <c r="DZ128" s="236"/>
      <c r="EA128" s="236"/>
      <c r="EB128" s="236"/>
      <c r="EC128" s="236"/>
      <c r="ED128" s="236"/>
      <c r="EE128" s="236"/>
      <c r="EF128" s="236"/>
      <c r="EG128" s="236"/>
      <c r="EH128" s="236"/>
      <c r="EI128" s="236"/>
      <c r="EJ128" s="236"/>
      <c r="EK128" s="237"/>
    </row>
    <row r="129" spans="1:141" s="4" customFormat="1" ht="12.75" hidden="1">
      <c r="A129" s="138" t="s">
        <v>19</v>
      </c>
      <c r="B129" s="139"/>
      <c r="C129" s="139"/>
      <c r="D129" s="139"/>
      <c r="E129" s="139"/>
      <c r="F129" s="139"/>
      <c r="G129" s="140"/>
      <c r="H129" s="141" t="s">
        <v>157</v>
      </c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3"/>
      <c r="BD129" s="144">
        <v>1</v>
      </c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6"/>
      <c r="BT129" s="144">
        <v>1</v>
      </c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6"/>
      <c r="DB129" s="130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  <c r="DQ129" s="131"/>
      <c r="DR129" s="131"/>
      <c r="DS129" s="132"/>
      <c r="DT129" s="235"/>
      <c r="DU129" s="236"/>
      <c r="DV129" s="236"/>
      <c r="DW129" s="236"/>
      <c r="DX129" s="236"/>
      <c r="DY129" s="236"/>
      <c r="DZ129" s="236"/>
      <c r="EA129" s="236"/>
      <c r="EB129" s="236"/>
      <c r="EC129" s="236"/>
      <c r="ED129" s="236"/>
      <c r="EE129" s="236"/>
      <c r="EF129" s="236"/>
      <c r="EG129" s="236"/>
      <c r="EH129" s="236"/>
      <c r="EI129" s="236"/>
      <c r="EJ129" s="236"/>
      <c r="EK129" s="237"/>
    </row>
    <row r="130" spans="1:141" s="5" customFormat="1" ht="15" customHeight="1" hidden="1">
      <c r="A130" s="137"/>
      <c r="B130" s="137"/>
      <c r="C130" s="137"/>
      <c r="D130" s="137"/>
      <c r="E130" s="137"/>
      <c r="F130" s="137"/>
      <c r="G130" s="137"/>
      <c r="H130" s="184" t="s">
        <v>97</v>
      </c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5"/>
      <c r="BD130" s="186" t="s">
        <v>3</v>
      </c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8"/>
      <c r="BT130" s="186" t="s">
        <v>3</v>
      </c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8"/>
      <c r="DB130" s="190">
        <f>SUM(DB117:DB127)</f>
        <v>0</v>
      </c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2"/>
      <c r="DT130" s="183">
        <f>SUM(DT127:DT129)</f>
        <v>0</v>
      </c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</row>
    <row r="131" spans="1:141" s="5" customFormat="1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ht="12" customHeight="1">
      <c r="A132" s="126" t="s">
        <v>173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</row>
    <row r="133" spans="1:141" s="6" customFormat="1" ht="14.25">
      <c r="A133" s="167" t="s">
        <v>5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8" t="s">
        <v>54</v>
      </c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</row>
    <row r="134" ht="10.5" customHeight="1">
      <c r="A134" s="11" t="s">
        <v>171</v>
      </c>
    </row>
    <row r="135" spans="1:141" ht="59.25" customHeight="1">
      <c r="A135" s="177" t="s">
        <v>0</v>
      </c>
      <c r="B135" s="178"/>
      <c r="C135" s="178"/>
      <c r="D135" s="178"/>
      <c r="E135" s="178"/>
      <c r="F135" s="178"/>
      <c r="G135" s="179"/>
      <c r="H135" s="177" t="s">
        <v>8</v>
      </c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9"/>
      <c r="BD135" s="151" t="s">
        <v>49</v>
      </c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3"/>
      <c r="BT135" s="151" t="s">
        <v>50</v>
      </c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152"/>
      <c r="CV135" s="152"/>
      <c r="CW135" s="152"/>
      <c r="CX135" s="152"/>
      <c r="CY135" s="152"/>
      <c r="CZ135" s="152"/>
      <c r="DA135" s="153"/>
      <c r="DB135" s="151" t="s">
        <v>101</v>
      </c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3"/>
      <c r="DT135" s="177" t="s">
        <v>102</v>
      </c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9"/>
    </row>
    <row r="136" spans="1:141" ht="12" customHeight="1">
      <c r="A136" s="136">
        <v>1</v>
      </c>
      <c r="B136" s="136"/>
      <c r="C136" s="136"/>
      <c r="D136" s="136"/>
      <c r="E136" s="136"/>
      <c r="F136" s="136"/>
      <c r="G136" s="136"/>
      <c r="H136" s="136">
        <v>2</v>
      </c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47">
        <v>3</v>
      </c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9"/>
      <c r="DB136" s="147">
        <v>4</v>
      </c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9"/>
      <c r="DT136" s="136">
        <v>5</v>
      </c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</row>
    <row r="137" spans="1:141" ht="12" customHeight="1" hidden="1">
      <c r="A137" s="137" t="s">
        <v>15</v>
      </c>
      <c r="B137" s="137"/>
      <c r="C137" s="137"/>
      <c r="D137" s="137"/>
      <c r="E137" s="137"/>
      <c r="F137" s="137"/>
      <c r="G137" s="137"/>
      <c r="H137" s="141" t="s">
        <v>89</v>
      </c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3"/>
      <c r="BT137" s="144">
        <v>1</v>
      </c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6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147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9"/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0"/>
      <c r="EF137" s="150"/>
      <c r="EG137" s="150"/>
      <c r="EH137" s="150"/>
      <c r="EI137" s="150"/>
      <c r="EJ137" s="150"/>
      <c r="EK137" s="150"/>
    </row>
    <row r="138" spans="1:141" ht="12" customHeight="1" hidden="1">
      <c r="A138" s="137" t="s">
        <v>19</v>
      </c>
      <c r="B138" s="137"/>
      <c r="C138" s="137"/>
      <c r="D138" s="137"/>
      <c r="E138" s="137"/>
      <c r="F138" s="137"/>
      <c r="G138" s="137"/>
      <c r="H138" s="141" t="s">
        <v>90</v>
      </c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3"/>
      <c r="BT138" s="144">
        <v>1</v>
      </c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6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147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9"/>
      <c r="DT138" s="150"/>
      <c r="DU138" s="150"/>
      <c r="DV138" s="150"/>
      <c r="DW138" s="150"/>
      <c r="DX138" s="150"/>
      <c r="DY138" s="150"/>
      <c r="DZ138" s="150"/>
      <c r="EA138" s="150"/>
      <c r="EB138" s="150"/>
      <c r="EC138" s="150"/>
      <c r="ED138" s="150"/>
      <c r="EE138" s="150"/>
      <c r="EF138" s="150"/>
      <c r="EG138" s="150"/>
      <c r="EH138" s="150"/>
      <c r="EI138" s="150"/>
      <c r="EJ138" s="150"/>
      <c r="EK138" s="150"/>
    </row>
    <row r="139" spans="1:141" ht="12" customHeight="1" hidden="1">
      <c r="A139" s="137" t="s">
        <v>25</v>
      </c>
      <c r="B139" s="137"/>
      <c r="C139" s="137"/>
      <c r="D139" s="137"/>
      <c r="E139" s="137"/>
      <c r="F139" s="137"/>
      <c r="G139" s="137"/>
      <c r="H139" s="141" t="s">
        <v>91</v>
      </c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3"/>
      <c r="BT139" s="144">
        <v>1</v>
      </c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6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147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9"/>
      <c r="DT139" s="150"/>
      <c r="DU139" s="150"/>
      <c r="DV139" s="150"/>
      <c r="DW139" s="150"/>
      <c r="DX139" s="150"/>
      <c r="DY139" s="150"/>
      <c r="DZ139" s="150"/>
      <c r="EA139" s="150"/>
      <c r="EB139" s="150"/>
      <c r="EC139" s="150"/>
      <c r="ED139" s="150"/>
      <c r="EE139" s="150"/>
      <c r="EF139" s="150"/>
      <c r="EG139" s="150"/>
      <c r="EH139" s="150"/>
      <c r="EI139" s="150"/>
      <c r="EJ139" s="150"/>
      <c r="EK139" s="150"/>
    </row>
    <row r="140" spans="1:141" ht="12" customHeight="1" hidden="1">
      <c r="A140" s="137" t="s">
        <v>56</v>
      </c>
      <c r="B140" s="137"/>
      <c r="C140" s="137"/>
      <c r="D140" s="137"/>
      <c r="E140" s="137"/>
      <c r="F140" s="137"/>
      <c r="G140" s="137"/>
      <c r="H140" s="141" t="s">
        <v>95</v>
      </c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3"/>
      <c r="BT140" s="144">
        <v>1</v>
      </c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6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147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9"/>
      <c r="DT140" s="150"/>
      <c r="DU140" s="150"/>
      <c r="DV140" s="150"/>
      <c r="DW140" s="150"/>
      <c r="DX140" s="150"/>
      <c r="DY140" s="150"/>
      <c r="DZ140" s="150"/>
      <c r="EA140" s="150"/>
      <c r="EB140" s="150"/>
      <c r="EC140" s="150"/>
      <c r="ED140" s="150"/>
      <c r="EE140" s="150"/>
      <c r="EF140" s="150"/>
      <c r="EG140" s="150"/>
      <c r="EH140" s="150"/>
      <c r="EI140" s="150"/>
      <c r="EJ140" s="150"/>
      <c r="EK140" s="150"/>
    </row>
    <row r="141" spans="1:141" ht="12" customHeight="1" hidden="1">
      <c r="A141" s="137" t="s">
        <v>58</v>
      </c>
      <c r="B141" s="137"/>
      <c r="C141" s="137"/>
      <c r="D141" s="137"/>
      <c r="E141" s="137"/>
      <c r="F141" s="137"/>
      <c r="G141" s="137"/>
      <c r="H141" s="141" t="s">
        <v>92</v>
      </c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3"/>
      <c r="BT141" s="144">
        <v>1</v>
      </c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6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147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9"/>
      <c r="DT141" s="150"/>
      <c r="DU141" s="150"/>
      <c r="DV141" s="150"/>
      <c r="DW141" s="150"/>
      <c r="DX141" s="150"/>
      <c r="DY141" s="150"/>
      <c r="DZ141" s="150"/>
      <c r="EA141" s="150"/>
      <c r="EB141" s="150"/>
      <c r="EC141" s="150"/>
      <c r="ED141" s="150"/>
      <c r="EE141" s="150"/>
      <c r="EF141" s="150"/>
      <c r="EG141" s="150"/>
      <c r="EH141" s="150"/>
      <c r="EI141" s="150"/>
      <c r="EJ141" s="150"/>
      <c r="EK141" s="150"/>
    </row>
    <row r="142" spans="1:141" ht="12" customHeight="1" hidden="1">
      <c r="A142" s="137" t="s">
        <v>77</v>
      </c>
      <c r="B142" s="137"/>
      <c r="C142" s="137"/>
      <c r="D142" s="137"/>
      <c r="E142" s="137"/>
      <c r="F142" s="137"/>
      <c r="G142" s="137"/>
      <c r="H142" s="141" t="s">
        <v>93</v>
      </c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3"/>
      <c r="BT142" s="144">
        <v>1</v>
      </c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6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147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9"/>
      <c r="DT142" s="150"/>
      <c r="DU142" s="150"/>
      <c r="DV142" s="150"/>
      <c r="DW142" s="150"/>
      <c r="DX142" s="150"/>
      <c r="DY142" s="150"/>
      <c r="DZ142" s="150"/>
      <c r="EA142" s="150"/>
      <c r="EB142" s="150"/>
      <c r="EC142" s="150"/>
      <c r="ED142" s="150"/>
      <c r="EE142" s="150"/>
      <c r="EF142" s="150"/>
      <c r="EG142" s="150"/>
      <c r="EH142" s="150"/>
      <c r="EI142" s="150"/>
      <c r="EJ142" s="150"/>
      <c r="EK142" s="150"/>
    </row>
    <row r="143" spans="1:141" ht="12" customHeight="1">
      <c r="A143" s="137" t="s">
        <v>15</v>
      </c>
      <c r="B143" s="137"/>
      <c r="C143" s="137"/>
      <c r="D143" s="137"/>
      <c r="E143" s="137"/>
      <c r="F143" s="137"/>
      <c r="G143" s="137"/>
      <c r="H143" s="141" t="s">
        <v>94</v>
      </c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3"/>
      <c r="BT143" s="144">
        <v>1</v>
      </c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6"/>
      <c r="DB143" s="130">
        <v>22100</v>
      </c>
      <c r="DC143" s="131"/>
      <c r="DD143" s="131"/>
      <c r="DE143" s="131"/>
      <c r="DF143" s="131"/>
      <c r="DG143" s="131"/>
      <c r="DH143" s="131"/>
      <c r="DI143" s="131"/>
      <c r="DJ143" s="131"/>
      <c r="DK143" s="131"/>
      <c r="DL143" s="131"/>
      <c r="DM143" s="131"/>
      <c r="DN143" s="131"/>
      <c r="DO143" s="131"/>
      <c r="DP143" s="131"/>
      <c r="DQ143" s="131"/>
      <c r="DR143" s="131"/>
      <c r="DS143" s="132"/>
      <c r="DT143" s="150"/>
      <c r="DU143" s="150"/>
      <c r="DV143" s="150"/>
      <c r="DW143" s="150"/>
      <c r="DX143" s="150"/>
      <c r="DY143" s="150"/>
      <c r="DZ143" s="150"/>
      <c r="EA143" s="150"/>
      <c r="EB143" s="150"/>
      <c r="EC143" s="150"/>
      <c r="ED143" s="150"/>
      <c r="EE143" s="150"/>
      <c r="EF143" s="150"/>
      <c r="EG143" s="150"/>
      <c r="EH143" s="150"/>
      <c r="EI143" s="150"/>
      <c r="EJ143" s="150"/>
      <c r="EK143" s="150"/>
    </row>
    <row r="144" spans="1:141" ht="12" customHeight="1">
      <c r="A144" s="137" t="s">
        <v>19</v>
      </c>
      <c r="B144" s="137"/>
      <c r="C144" s="137"/>
      <c r="D144" s="137"/>
      <c r="E144" s="137"/>
      <c r="F144" s="137"/>
      <c r="G144" s="137"/>
      <c r="H144" s="141" t="s">
        <v>96</v>
      </c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3"/>
      <c r="BT144" s="144">
        <v>1</v>
      </c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6"/>
      <c r="DB144" s="130">
        <v>1500</v>
      </c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2"/>
      <c r="DT144" s="150"/>
      <c r="DU144" s="150"/>
      <c r="DV144" s="150"/>
      <c r="DW144" s="150"/>
      <c r="DX144" s="150"/>
      <c r="DY144" s="150"/>
      <c r="DZ144" s="150"/>
      <c r="EA144" s="150"/>
      <c r="EB144" s="150"/>
      <c r="EC144" s="150"/>
      <c r="ED144" s="150"/>
      <c r="EE144" s="150"/>
      <c r="EF144" s="150"/>
      <c r="EG144" s="150"/>
      <c r="EH144" s="150"/>
      <c r="EI144" s="150"/>
      <c r="EJ144" s="150"/>
      <c r="EK144" s="150"/>
    </row>
    <row r="145" spans="1:141" ht="12" customHeight="1">
      <c r="A145" s="137" t="s">
        <v>25</v>
      </c>
      <c r="B145" s="137"/>
      <c r="C145" s="137"/>
      <c r="D145" s="137"/>
      <c r="E145" s="137"/>
      <c r="F145" s="137"/>
      <c r="G145" s="137"/>
      <c r="H145" s="141" t="s">
        <v>131</v>
      </c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3"/>
      <c r="BT145" s="144">
        <v>1</v>
      </c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6"/>
      <c r="DB145" s="130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2"/>
      <c r="DT145" s="150">
        <v>33200</v>
      </c>
      <c r="DU145" s="150"/>
      <c r="DV145" s="150"/>
      <c r="DW145" s="150"/>
      <c r="DX145" s="150"/>
      <c r="DY145" s="150"/>
      <c r="DZ145" s="150"/>
      <c r="EA145" s="150"/>
      <c r="EB145" s="150"/>
      <c r="EC145" s="150"/>
      <c r="ED145" s="150"/>
      <c r="EE145" s="150"/>
      <c r="EF145" s="150"/>
      <c r="EG145" s="150"/>
      <c r="EH145" s="150"/>
      <c r="EI145" s="150"/>
      <c r="EJ145" s="150"/>
      <c r="EK145" s="150"/>
    </row>
    <row r="146" spans="1:141" ht="12" customHeight="1">
      <c r="A146" s="138" t="s">
        <v>56</v>
      </c>
      <c r="B146" s="139"/>
      <c r="C146" s="139"/>
      <c r="D146" s="139"/>
      <c r="E146" s="139"/>
      <c r="F146" s="139"/>
      <c r="G146" s="140"/>
      <c r="H146" s="141" t="s">
        <v>148</v>
      </c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3"/>
      <c r="BT146" s="144">
        <v>1</v>
      </c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6"/>
      <c r="DB146" s="130"/>
      <c r="DC146" s="131"/>
      <c r="DD146" s="131"/>
      <c r="DE146" s="131"/>
      <c r="DF146" s="131"/>
      <c r="DG146" s="131"/>
      <c r="DH146" s="131"/>
      <c r="DI146" s="131"/>
      <c r="DJ146" s="131"/>
      <c r="DK146" s="131"/>
      <c r="DL146" s="131"/>
      <c r="DM146" s="131"/>
      <c r="DN146" s="131"/>
      <c r="DO146" s="131"/>
      <c r="DP146" s="131"/>
      <c r="DQ146" s="131"/>
      <c r="DR146" s="131"/>
      <c r="DS146" s="132"/>
      <c r="DT146" s="130">
        <v>1700</v>
      </c>
      <c r="DU146" s="131"/>
      <c r="DV146" s="131"/>
      <c r="DW146" s="131"/>
      <c r="DX146" s="131"/>
      <c r="DY146" s="131"/>
      <c r="DZ146" s="131"/>
      <c r="EA146" s="131"/>
      <c r="EB146" s="131"/>
      <c r="EC146" s="131"/>
      <c r="ED146" s="131"/>
      <c r="EE146" s="131"/>
      <c r="EF146" s="131"/>
      <c r="EG146" s="131"/>
      <c r="EH146" s="131"/>
      <c r="EI146" s="131"/>
      <c r="EJ146" s="131"/>
      <c r="EK146" s="132"/>
    </row>
    <row r="147" spans="1:141" ht="12" customHeight="1">
      <c r="A147" s="138" t="s">
        <v>58</v>
      </c>
      <c r="B147" s="139"/>
      <c r="C147" s="139"/>
      <c r="D147" s="139"/>
      <c r="E147" s="139"/>
      <c r="F147" s="139"/>
      <c r="G147" s="140"/>
      <c r="H147" s="141" t="s">
        <v>152</v>
      </c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3"/>
      <c r="BT147" s="144">
        <v>1</v>
      </c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6"/>
      <c r="DB147" s="130"/>
      <c r="DC147" s="131"/>
      <c r="DD147" s="131"/>
      <c r="DE147" s="131"/>
      <c r="DF147" s="131"/>
      <c r="DG147" s="131"/>
      <c r="DH147" s="131"/>
      <c r="DI147" s="131"/>
      <c r="DJ147" s="131"/>
      <c r="DK147" s="131"/>
      <c r="DL147" s="131"/>
      <c r="DM147" s="131"/>
      <c r="DN147" s="131"/>
      <c r="DO147" s="131"/>
      <c r="DP147" s="131"/>
      <c r="DQ147" s="131"/>
      <c r="DR147" s="131"/>
      <c r="DS147" s="132"/>
      <c r="DT147" s="235">
        <v>5600</v>
      </c>
      <c r="DU147" s="236"/>
      <c r="DV147" s="236"/>
      <c r="DW147" s="236"/>
      <c r="DX147" s="236"/>
      <c r="DY147" s="236"/>
      <c r="DZ147" s="236"/>
      <c r="EA147" s="236"/>
      <c r="EB147" s="236"/>
      <c r="EC147" s="236"/>
      <c r="ED147" s="236"/>
      <c r="EE147" s="236"/>
      <c r="EF147" s="236"/>
      <c r="EG147" s="236"/>
      <c r="EH147" s="236"/>
      <c r="EI147" s="236"/>
      <c r="EJ147" s="236"/>
      <c r="EK147" s="237"/>
    </row>
    <row r="148" spans="1:141" ht="14.25" customHeight="1">
      <c r="A148" s="138" t="s">
        <v>77</v>
      </c>
      <c r="B148" s="139"/>
      <c r="C148" s="139"/>
      <c r="D148" s="139"/>
      <c r="E148" s="139"/>
      <c r="F148" s="139"/>
      <c r="G148" s="140"/>
      <c r="H148" s="141" t="s">
        <v>174</v>
      </c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3"/>
      <c r="BT148" s="144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6"/>
      <c r="DB148" s="130"/>
      <c r="DC148" s="131"/>
      <c r="DD148" s="131"/>
      <c r="DE148" s="131"/>
      <c r="DF148" s="131"/>
      <c r="DG148" s="131"/>
      <c r="DH148" s="131"/>
      <c r="DI148" s="131"/>
      <c r="DJ148" s="131"/>
      <c r="DK148" s="131"/>
      <c r="DL148" s="131"/>
      <c r="DM148" s="131"/>
      <c r="DN148" s="131"/>
      <c r="DO148" s="131"/>
      <c r="DP148" s="131"/>
      <c r="DQ148" s="131"/>
      <c r="DR148" s="131"/>
      <c r="DS148" s="132"/>
      <c r="DT148" s="235">
        <v>55000</v>
      </c>
      <c r="DU148" s="236"/>
      <c r="DV148" s="236"/>
      <c r="DW148" s="236"/>
      <c r="DX148" s="236"/>
      <c r="DY148" s="236"/>
      <c r="DZ148" s="236"/>
      <c r="EA148" s="236"/>
      <c r="EB148" s="236"/>
      <c r="EC148" s="236"/>
      <c r="ED148" s="236"/>
      <c r="EE148" s="236"/>
      <c r="EF148" s="236"/>
      <c r="EG148" s="236"/>
      <c r="EH148" s="236"/>
      <c r="EI148" s="236"/>
      <c r="EJ148" s="236"/>
      <c r="EK148" s="237"/>
    </row>
    <row r="149" spans="1:141" ht="12" customHeight="1">
      <c r="A149" s="138" t="s">
        <v>78</v>
      </c>
      <c r="B149" s="139"/>
      <c r="C149" s="139"/>
      <c r="D149" s="139"/>
      <c r="E149" s="139"/>
      <c r="F149" s="139"/>
      <c r="G149" s="140"/>
      <c r="H149" s="141" t="s">
        <v>149</v>
      </c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3"/>
      <c r="BT149" s="144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6"/>
      <c r="DB149" s="130">
        <v>4000</v>
      </c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2"/>
      <c r="DT149" s="235"/>
      <c r="DU149" s="236"/>
      <c r="DV149" s="236"/>
      <c r="DW149" s="236"/>
      <c r="DX149" s="236"/>
      <c r="DY149" s="236"/>
      <c r="DZ149" s="236"/>
      <c r="EA149" s="236"/>
      <c r="EB149" s="236"/>
      <c r="EC149" s="236"/>
      <c r="ED149" s="236"/>
      <c r="EE149" s="236"/>
      <c r="EF149" s="236"/>
      <c r="EG149" s="236"/>
      <c r="EH149" s="236"/>
      <c r="EI149" s="236"/>
      <c r="EJ149" s="236"/>
      <c r="EK149" s="237"/>
    </row>
    <row r="150" spans="1:141" ht="12" customHeight="1">
      <c r="A150" s="138"/>
      <c r="B150" s="139"/>
      <c r="C150" s="139"/>
      <c r="D150" s="139"/>
      <c r="E150" s="139"/>
      <c r="F150" s="139"/>
      <c r="G150" s="140"/>
      <c r="H150" s="141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3"/>
      <c r="BT150" s="144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6"/>
      <c r="DB150" s="130"/>
      <c r="DC150" s="131"/>
      <c r="DD150" s="131"/>
      <c r="DE150" s="131"/>
      <c r="DF150" s="131"/>
      <c r="DG150" s="131"/>
      <c r="DH150" s="131"/>
      <c r="DI150" s="131"/>
      <c r="DJ150" s="131"/>
      <c r="DK150" s="131"/>
      <c r="DL150" s="131"/>
      <c r="DM150" s="131"/>
      <c r="DN150" s="131"/>
      <c r="DO150" s="131"/>
      <c r="DP150" s="131"/>
      <c r="DQ150" s="131"/>
      <c r="DR150" s="131"/>
      <c r="DS150" s="132"/>
      <c r="DT150" s="235"/>
      <c r="DU150" s="236"/>
      <c r="DV150" s="236"/>
      <c r="DW150" s="236"/>
      <c r="DX150" s="236"/>
      <c r="DY150" s="236"/>
      <c r="DZ150" s="236"/>
      <c r="EA150" s="236"/>
      <c r="EB150" s="236"/>
      <c r="EC150" s="236"/>
      <c r="ED150" s="236"/>
      <c r="EE150" s="236"/>
      <c r="EF150" s="236"/>
      <c r="EG150" s="236"/>
      <c r="EH150" s="236"/>
      <c r="EI150" s="236"/>
      <c r="EJ150" s="236"/>
      <c r="EK150" s="237"/>
    </row>
    <row r="151" spans="1:141" ht="12" customHeight="1">
      <c r="A151" s="137"/>
      <c r="B151" s="137"/>
      <c r="C151" s="137"/>
      <c r="D151" s="137"/>
      <c r="E151" s="137"/>
      <c r="F151" s="137"/>
      <c r="G151" s="137"/>
      <c r="H151" s="180" t="s">
        <v>2</v>
      </c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2"/>
      <c r="BT151" s="186" t="s">
        <v>3</v>
      </c>
      <c r="BU151" s="187"/>
      <c r="BV151" s="187"/>
      <c r="BW151" s="187"/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187"/>
      <c r="CK151" s="187"/>
      <c r="CL151" s="187"/>
      <c r="CM151" s="187"/>
      <c r="CN151" s="187"/>
      <c r="CO151" s="187"/>
      <c r="CP151" s="187"/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8"/>
      <c r="DB151" s="190">
        <f>SUM(DB143:DB150)</f>
        <v>27600</v>
      </c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2"/>
      <c r="DT151" s="238">
        <f>SUM(DT145:DT150)</f>
        <v>95500</v>
      </c>
      <c r="DU151" s="238"/>
      <c r="DV151" s="238"/>
      <c r="DW151" s="238"/>
      <c r="DX151" s="238"/>
      <c r="DY151" s="238"/>
      <c r="DZ151" s="238"/>
      <c r="EA151" s="238"/>
      <c r="EB151" s="238"/>
      <c r="EC151" s="238"/>
      <c r="ED151" s="238"/>
      <c r="EE151" s="238"/>
      <c r="EF151" s="238"/>
      <c r="EG151" s="238"/>
      <c r="EH151" s="238"/>
      <c r="EI151" s="238"/>
      <c r="EJ151" s="238"/>
      <c r="EK151" s="238"/>
    </row>
    <row r="153" spans="1:141" ht="12" customHeight="1">
      <c r="A153" s="220" t="s">
        <v>179</v>
      </c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0"/>
      <c r="CQ153" s="220"/>
      <c r="CR153" s="220"/>
      <c r="CS153" s="220"/>
      <c r="CT153" s="220"/>
      <c r="CU153" s="220"/>
      <c r="CV153" s="220"/>
      <c r="CW153" s="220"/>
      <c r="CX153" s="220"/>
      <c r="CY153" s="220"/>
      <c r="CZ153" s="220"/>
      <c r="DA153" s="220"/>
      <c r="DB153" s="220"/>
      <c r="DC153" s="220"/>
      <c r="DD153" s="220"/>
      <c r="DE153" s="220"/>
      <c r="DF153" s="220"/>
      <c r="DG153" s="220"/>
      <c r="DH153" s="220"/>
      <c r="DI153" s="220"/>
      <c r="DJ153" s="220"/>
      <c r="DK153" s="220"/>
      <c r="DL153" s="220"/>
      <c r="DM153" s="220"/>
      <c r="DN153" s="220"/>
      <c r="DO153" s="220"/>
      <c r="DP153" s="220"/>
      <c r="DQ153" s="220"/>
      <c r="DR153" s="220"/>
      <c r="DS153" s="220"/>
      <c r="DT153" s="220"/>
      <c r="DU153" s="220"/>
      <c r="DV153" s="220"/>
      <c r="DW153" s="220"/>
      <c r="DX153" s="220"/>
      <c r="DY153" s="220"/>
      <c r="DZ153" s="220"/>
      <c r="EA153" s="220"/>
      <c r="EB153" s="220"/>
      <c r="EC153" s="220"/>
      <c r="ED153" s="220"/>
      <c r="EE153" s="220"/>
      <c r="EF153" s="220"/>
      <c r="EG153" s="220"/>
      <c r="EH153" s="220"/>
      <c r="EI153" s="220"/>
      <c r="EJ153" s="220"/>
      <c r="EK153" s="220"/>
    </row>
    <row r="154" spans="1:141" ht="12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</row>
    <row r="155" spans="1:141" ht="12" customHeight="1">
      <c r="A155" s="167" t="s">
        <v>5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8" t="s">
        <v>54</v>
      </c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8"/>
      <c r="DU155" s="168"/>
      <c r="DV155" s="168"/>
      <c r="DW155" s="168"/>
      <c r="DX155" s="168"/>
      <c r="DY155" s="168"/>
      <c r="DZ155" s="168"/>
      <c r="EA155" s="168"/>
      <c r="EB155" s="168"/>
      <c r="EC155" s="168"/>
      <c r="ED155" s="168"/>
      <c r="EE155" s="168"/>
      <c r="EF155" s="168"/>
      <c r="EG155" s="168"/>
      <c r="EH155" s="168"/>
      <c r="EI155" s="168"/>
      <c r="EJ155" s="168"/>
      <c r="EK155" s="168"/>
    </row>
    <row r="156" ht="12" customHeight="1">
      <c r="A156" s="11" t="s">
        <v>171</v>
      </c>
    </row>
    <row r="158" spans="1:141" ht="38.25" customHeight="1">
      <c r="A158" s="177" t="s">
        <v>0</v>
      </c>
      <c r="B158" s="178"/>
      <c r="C158" s="178"/>
      <c r="D158" s="178"/>
      <c r="E158" s="178"/>
      <c r="F158" s="178"/>
      <c r="G158" s="179"/>
      <c r="H158" s="177" t="s">
        <v>8</v>
      </c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9"/>
      <c r="BD158" s="151" t="s">
        <v>48</v>
      </c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3"/>
      <c r="BT158" s="177" t="s">
        <v>134</v>
      </c>
      <c r="BU158" s="178"/>
      <c r="BV158" s="178"/>
      <c r="BW158" s="178"/>
      <c r="BX158" s="178"/>
      <c r="BY158" s="178"/>
      <c r="BZ158" s="178"/>
      <c r="CA158" s="178"/>
      <c r="CB158" s="178"/>
      <c r="CC158" s="178"/>
      <c r="CD158" s="178"/>
      <c r="CE158" s="178"/>
      <c r="CF158" s="178"/>
      <c r="CG158" s="178"/>
      <c r="CH158" s="178"/>
      <c r="CI158" s="179"/>
      <c r="CJ158" s="151" t="s">
        <v>133</v>
      </c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3"/>
      <c r="DB158" s="151" t="s">
        <v>175</v>
      </c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3"/>
      <c r="DT158" s="177" t="s">
        <v>176</v>
      </c>
      <c r="DU158" s="178"/>
      <c r="DV158" s="178"/>
      <c r="DW158" s="178"/>
      <c r="DX158" s="178"/>
      <c r="DY158" s="178"/>
      <c r="DZ158" s="178"/>
      <c r="EA158" s="178"/>
      <c r="EB158" s="178"/>
      <c r="EC158" s="178"/>
      <c r="ED158" s="178"/>
      <c r="EE158" s="178"/>
      <c r="EF158" s="178"/>
      <c r="EG158" s="178"/>
      <c r="EH158" s="178"/>
      <c r="EI158" s="178"/>
      <c r="EJ158" s="178"/>
      <c r="EK158" s="179"/>
    </row>
    <row r="159" spans="1:141" ht="12" customHeight="1">
      <c r="A159" s="136">
        <v>1</v>
      </c>
      <c r="B159" s="136"/>
      <c r="C159" s="136"/>
      <c r="D159" s="136"/>
      <c r="E159" s="136"/>
      <c r="F159" s="136"/>
      <c r="G159" s="136"/>
      <c r="H159" s="136">
        <v>2</v>
      </c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47">
        <v>3</v>
      </c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9"/>
      <c r="BT159" s="136">
        <v>4</v>
      </c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47">
        <v>5</v>
      </c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9"/>
      <c r="DB159" s="113">
        <v>6</v>
      </c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5"/>
      <c r="DT159" s="113">
        <v>7</v>
      </c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5"/>
    </row>
    <row r="160" spans="1:141" ht="12" customHeight="1" hidden="1">
      <c r="A160" s="172"/>
      <c r="B160" s="172"/>
      <c r="C160" s="172"/>
      <c r="D160" s="172"/>
      <c r="E160" s="172"/>
      <c r="F160" s="172"/>
      <c r="G160" s="172"/>
      <c r="H160" s="173" t="s">
        <v>98</v>
      </c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4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6"/>
      <c r="BT160" s="231"/>
      <c r="BU160" s="231"/>
      <c r="BV160" s="231"/>
      <c r="BW160" s="231"/>
      <c r="BX160" s="231"/>
      <c r="BY160" s="231"/>
      <c r="BZ160" s="231"/>
      <c r="CA160" s="231"/>
      <c r="CB160" s="231"/>
      <c r="CC160" s="231"/>
      <c r="CD160" s="231"/>
      <c r="CE160" s="231"/>
      <c r="CF160" s="231"/>
      <c r="CG160" s="231"/>
      <c r="CH160" s="231"/>
      <c r="CI160" s="231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32">
        <f>BD160*BT160</f>
        <v>0</v>
      </c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4"/>
      <c r="DT160" s="232">
        <f>BD160*BT160</f>
        <v>0</v>
      </c>
      <c r="DU160" s="233"/>
      <c r="DV160" s="233"/>
      <c r="DW160" s="233"/>
      <c r="DX160" s="233"/>
      <c r="DY160" s="233"/>
      <c r="DZ160" s="233"/>
      <c r="EA160" s="233"/>
      <c r="EB160" s="233"/>
      <c r="EC160" s="233"/>
      <c r="ED160" s="233"/>
      <c r="EE160" s="233"/>
      <c r="EF160" s="233"/>
      <c r="EG160" s="233"/>
      <c r="EH160" s="233"/>
      <c r="EI160" s="233"/>
      <c r="EJ160" s="233"/>
      <c r="EK160" s="234"/>
    </row>
    <row r="161" spans="1:141" ht="12" customHeight="1" hidden="1">
      <c r="A161" s="172"/>
      <c r="B161" s="172"/>
      <c r="C161" s="172"/>
      <c r="D161" s="172"/>
      <c r="E161" s="172"/>
      <c r="F161" s="172"/>
      <c r="G161" s="172"/>
      <c r="H161" s="173" t="s">
        <v>99</v>
      </c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3"/>
      <c r="AT161" s="173"/>
      <c r="AU161" s="173"/>
      <c r="AV161" s="173"/>
      <c r="AW161" s="173"/>
      <c r="AX161" s="173"/>
      <c r="AY161" s="173"/>
      <c r="AZ161" s="173"/>
      <c r="BA161" s="173"/>
      <c r="BB161" s="173"/>
      <c r="BC161" s="173"/>
      <c r="BD161" s="174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6"/>
      <c r="BT161" s="231"/>
      <c r="BU161" s="231"/>
      <c r="BV161" s="231"/>
      <c r="BW161" s="231"/>
      <c r="BX161" s="231"/>
      <c r="BY161" s="231"/>
      <c r="BZ161" s="231"/>
      <c r="CA161" s="231"/>
      <c r="CB161" s="231"/>
      <c r="CC161" s="231"/>
      <c r="CD161" s="231"/>
      <c r="CE161" s="231"/>
      <c r="CF161" s="231"/>
      <c r="CG161" s="231"/>
      <c r="CH161" s="231"/>
      <c r="CI161" s="231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32">
        <f>BD161*BT161</f>
        <v>0</v>
      </c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4"/>
      <c r="DT161" s="232">
        <f>BD161*BT161</f>
        <v>0</v>
      </c>
      <c r="DU161" s="233"/>
      <c r="DV161" s="233"/>
      <c r="DW161" s="233"/>
      <c r="DX161" s="233"/>
      <c r="DY161" s="233"/>
      <c r="DZ161" s="233"/>
      <c r="EA161" s="233"/>
      <c r="EB161" s="233"/>
      <c r="EC161" s="233"/>
      <c r="ED161" s="233"/>
      <c r="EE161" s="233"/>
      <c r="EF161" s="233"/>
      <c r="EG161" s="233"/>
      <c r="EH161" s="233"/>
      <c r="EI161" s="233"/>
      <c r="EJ161" s="233"/>
      <c r="EK161" s="234"/>
    </row>
    <row r="162" spans="1:141" ht="12" customHeight="1" hidden="1">
      <c r="A162" s="172"/>
      <c r="B162" s="172"/>
      <c r="C162" s="172"/>
      <c r="D162" s="172"/>
      <c r="E162" s="172"/>
      <c r="F162" s="172"/>
      <c r="G162" s="172"/>
      <c r="H162" s="173" t="s">
        <v>100</v>
      </c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4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6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1"/>
      <c r="CI162" s="231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32">
        <f>BD162*BT162</f>
        <v>0</v>
      </c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4"/>
      <c r="DT162" s="232">
        <f>BD162*BT162</f>
        <v>0</v>
      </c>
      <c r="DU162" s="233"/>
      <c r="DV162" s="233"/>
      <c r="DW162" s="233"/>
      <c r="DX162" s="233"/>
      <c r="DY162" s="233"/>
      <c r="DZ162" s="233"/>
      <c r="EA162" s="233"/>
      <c r="EB162" s="233"/>
      <c r="EC162" s="233"/>
      <c r="ED162" s="233"/>
      <c r="EE162" s="233"/>
      <c r="EF162" s="233"/>
      <c r="EG162" s="233"/>
      <c r="EH162" s="233"/>
      <c r="EI162" s="233"/>
      <c r="EJ162" s="233"/>
      <c r="EK162" s="234"/>
    </row>
    <row r="163" spans="1:141" ht="12" customHeight="1">
      <c r="A163" s="138" t="s">
        <v>15</v>
      </c>
      <c r="B163" s="139"/>
      <c r="C163" s="139"/>
      <c r="D163" s="139"/>
      <c r="E163" s="139"/>
      <c r="F163" s="139"/>
      <c r="G163" s="140"/>
      <c r="H163" s="141" t="s">
        <v>177</v>
      </c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3"/>
      <c r="BD163" s="144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6"/>
      <c r="BT163" s="144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6"/>
      <c r="CJ163" s="144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6"/>
      <c r="DB163" s="154">
        <v>57100</v>
      </c>
      <c r="DC163" s="155"/>
      <c r="DD163" s="155"/>
      <c r="DE163" s="155"/>
      <c r="DF163" s="155"/>
      <c r="DG163" s="155"/>
      <c r="DH163" s="155"/>
      <c r="DI163" s="155"/>
      <c r="DJ163" s="155"/>
      <c r="DK163" s="155"/>
      <c r="DL163" s="155"/>
      <c r="DM163" s="155"/>
      <c r="DN163" s="155"/>
      <c r="DO163" s="155"/>
      <c r="DP163" s="155"/>
      <c r="DQ163" s="155"/>
      <c r="DR163" s="155"/>
      <c r="DS163" s="156"/>
      <c r="DT163" s="154"/>
      <c r="DU163" s="155"/>
      <c r="DV163" s="155"/>
      <c r="DW163" s="155"/>
      <c r="DX163" s="155"/>
      <c r="DY163" s="155"/>
      <c r="DZ163" s="155"/>
      <c r="EA163" s="155"/>
      <c r="EB163" s="155"/>
      <c r="EC163" s="155"/>
      <c r="ED163" s="155"/>
      <c r="EE163" s="155"/>
      <c r="EF163" s="155"/>
      <c r="EG163" s="155"/>
      <c r="EH163" s="155"/>
      <c r="EI163" s="155"/>
      <c r="EJ163" s="155"/>
      <c r="EK163" s="156"/>
    </row>
    <row r="164" spans="1:141" ht="12" customHeight="1">
      <c r="A164" s="138" t="s">
        <v>19</v>
      </c>
      <c r="B164" s="139"/>
      <c r="C164" s="139"/>
      <c r="D164" s="139"/>
      <c r="E164" s="139"/>
      <c r="F164" s="139"/>
      <c r="G164" s="140"/>
      <c r="H164" s="141" t="s">
        <v>129</v>
      </c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3"/>
      <c r="BD164" s="144">
        <v>23</v>
      </c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6"/>
      <c r="BT164" s="144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6"/>
      <c r="CJ164" s="144">
        <v>3170</v>
      </c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6"/>
      <c r="DB164" s="154"/>
      <c r="DC164" s="155"/>
      <c r="DD164" s="155"/>
      <c r="DE164" s="155"/>
      <c r="DF164" s="155"/>
      <c r="DG164" s="155"/>
      <c r="DH164" s="155"/>
      <c r="DI164" s="155"/>
      <c r="DJ164" s="155"/>
      <c r="DK164" s="155"/>
      <c r="DL164" s="155"/>
      <c r="DM164" s="155"/>
      <c r="DN164" s="155"/>
      <c r="DO164" s="155"/>
      <c r="DP164" s="155"/>
      <c r="DQ164" s="155"/>
      <c r="DR164" s="155"/>
      <c r="DS164" s="156"/>
      <c r="DT164" s="154">
        <v>72900</v>
      </c>
      <c r="DU164" s="155"/>
      <c r="DV164" s="155"/>
      <c r="DW164" s="155"/>
      <c r="DX164" s="155"/>
      <c r="DY164" s="155"/>
      <c r="DZ164" s="155"/>
      <c r="EA164" s="155"/>
      <c r="EB164" s="155"/>
      <c r="EC164" s="155"/>
      <c r="ED164" s="155"/>
      <c r="EE164" s="155"/>
      <c r="EF164" s="155"/>
      <c r="EG164" s="155"/>
      <c r="EH164" s="155"/>
      <c r="EI164" s="155"/>
      <c r="EJ164" s="155"/>
      <c r="EK164" s="156"/>
    </row>
    <row r="165" spans="1:141" ht="12" customHeight="1">
      <c r="A165" s="138" t="s">
        <v>25</v>
      </c>
      <c r="B165" s="139"/>
      <c r="C165" s="139"/>
      <c r="D165" s="139"/>
      <c r="E165" s="139"/>
      <c r="F165" s="139"/>
      <c r="G165" s="140"/>
      <c r="H165" s="141" t="s">
        <v>135</v>
      </c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3"/>
      <c r="BD165" s="144">
        <v>16</v>
      </c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6"/>
      <c r="BT165" s="144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6"/>
      <c r="CJ165" s="144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6"/>
      <c r="DB165" s="154">
        <v>25900</v>
      </c>
      <c r="DC165" s="155"/>
      <c r="DD165" s="155"/>
      <c r="DE165" s="155"/>
      <c r="DF165" s="155"/>
      <c r="DG165" s="155"/>
      <c r="DH165" s="155"/>
      <c r="DI165" s="155"/>
      <c r="DJ165" s="155"/>
      <c r="DK165" s="155"/>
      <c r="DL165" s="155"/>
      <c r="DM165" s="155"/>
      <c r="DN165" s="155"/>
      <c r="DO165" s="155"/>
      <c r="DP165" s="155"/>
      <c r="DQ165" s="155"/>
      <c r="DR165" s="155"/>
      <c r="DS165" s="156"/>
      <c r="DT165" s="154">
        <v>400</v>
      </c>
      <c r="DU165" s="155"/>
      <c r="DV165" s="155"/>
      <c r="DW165" s="155"/>
      <c r="DX165" s="155"/>
      <c r="DY165" s="155"/>
      <c r="DZ165" s="155"/>
      <c r="EA165" s="155"/>
      <c r="EB165" s="155"/>
      <c r="EC165" s="155"/>
      <c r="ED165" s="155"/>
      <c r="EE165" s="155"/>
      <c r="EF165" s="155"/>
      <c r="EG165" s="155"/>
      <c r="EH165" s="155"/>
      <c r="EI165" s="155"/>
      <c r="EJ165" s="155"/>
      <c r="EK165" s="156"/>
    </row>
    <row r="166" spans="1:141" ht="12" customHeight="1">
      <c r="A166" s="138" t="s">
        <v>56</v>
      </c>
      <c r="B166" s="139"/>
      <c r="C166" s="139"/>
      <c r="D166" s="139"/>
      <c r="E166" s="139"/>
      <c r="F166" s="139"/>
      <c r="G166" s="140"/>
      <c r="H166" s="141" t="s">
        <v>136</v>
      </c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3"/>
      <c r="BD166" s="144">
        <v>42</v>
      </c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6"/>
      <c r="BT166" s="144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6"/>
      <c r="CJ166" s="144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6"/>
      <c r="DB166" s="154">
        <v>92100</v>
      </c>
      <c r="DC166" s="155"/>
      <c r="DD166" s="155"/>
      <c r="DE166" s="155"/>
      <c r="DF166" s="155"/>
      <c r="DG166" s="155"/>
      <c r="DH166" s="155"/>
      <c r="DI166" s="155"/>
      <c r="DJ166" s="155"/>
      <c r="DK166" s="155"/>
      <c r="DL166" s="155"/>
      <c r="DM166" s="155"/>
      <c r="DN166" s="155"/>
      <c r="DO166" s="155"/>
      <c r="DP166" s="155"/>
      <c r="DQ166" s="155"/>
      <c r="DR166" s="155"/>
      <c r="DS166" s="156"/>
      <c r="DT166" s="154">
        <v>600</v>
      </c>
      <c r="DU166" s="155"/>
      <c r="DV166" s="155"/>
      <c r="DW166" s="155"/>
      <c r="DX166" s="155"/>
      <c r="DY166" s="155"/>
      <c r="DZ166" s="155"/>
      <c r="EA166" s="155"/>
      <c r="EB166" s="155"/>
      <c r="EC166" s="155"/>
      <c r="ED166" s="155"/>
      <c r="EE166" s="155"/>
      <c r="EF166" s="155"/>
      <c r="EG166" s="155"/>
      <c r="EH166" s="155"/>
      <c r="EI166" s="155"/>
      <c r="EJ166" s="155"/>
      <c r="EK166" s="156"/>
    </row>
    <row r="167" spans="1:141" ht="12" customHeight="1">
      <c r="A167" s="138" t="s">
        <v>58</v>
      </c>
      <c r="B167" s="139"/>
      <c r="C167" s="139"/>
      <c r="D167" s="139"/>
      <c r="E167" s="139"/>
      <c r="F167" s="139"/>
      <c r="G167" s="140"/>
      <c r="H167" s="141" t="s">
        <v>178</v>
      </c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3"/>
      <c r="BD167" s="144">
        <v>16</v>
      </c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6"/>
      <c r="BT167" s="144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6"/>
      <c r="CJ167" s="144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6"/>
      <c r="DB167" s="154">
        <v>149300</v>
      </c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6"/>
      <c r="DT167" s="154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6"/>
    </row>
    <row r="168" spans="1:141" ht="12" customHeight="1">
      <c r="A168" s="138" t="s">
        <v>77</v>
      </c>
      <c r="B168" s="139"/>
      <c r="C168" s="139"/>
      <c r="D168" s="139"/>
      <c r="E168" s="139"/>
      <c r="F168" s="139"/>
      <c r="G168" s="140"/>
      <c r="H168" s="141" t="s">
        <v>130</v>
      </c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3"/>
      <c r="BD168" s="144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6"/>
      <c r="BT168" s="144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6"/>
      <c r="CJ168" s="144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6"/>
      <c r="DB168" s="154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6"/>
      <c r="DT168" s="154">
        <v>160000</v>
      </c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6"/>
    </row>
    <row r="169" spans="1:141" ht="12" customHeight="1">
      <c r="A169" s="223"/>
      <c r="B169" s="223"/>
      <c r="C169" s="223"/>
      <c r="D169" s="223"/>
      <c r="E169" s="223"/>
      <c r="F169" s="223"/>
      <c r="G169" s="224"/>
      <c r="H169" s="141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3"/>
      <c r="BD169" s="144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6"/>
      <c r="BT169" s="144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6"/>
      <c r="CJ169" s="144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6"/>
      <c r="DB169" s="154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6"/>
      <c r="DT169" s="154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6"/>
    </row>
    <row r="170" spans="1:141" ht="12" customHeight="1">
      <c r="A170" s="138"/>
      <c r="B170" s="139"/>
      <c r="C170" s="139"/>
      <c r="D170" s="139"/>
      <c r="E170" s="139"/>
      <c r="F170" s="139"/>
      <c r="G170" s="140"/>
      <c r="H170" s="141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3"/>
      <c r="BD170" s="144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6"/>
      <c r="BT170" s="144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6"/>
      <c r="CJ170" s="144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6"/>
      <c r="DB170" s="154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6"/>
      <c r="DT170" s="154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6"/>
    </row>
    <row r="171" spans="1:141" ht="12" customHeight="1">
      <c r="A171" s="137"/>
      <c r="B171" s="137"/>
      <c r="C171" s="137"/>
      <c r="D171" s="137"/>
      <c r="E171" s="137"/>
      <c r="F171" s="137"/>
      <c r="G171" s="137"/>
      <c r="H171" s="184" t="s">
        <v>2</v>
      </c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5"/>
      <c r="BD171" s="186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8"/>
      <c r="BT171" s="189" t="s">
        <v>3</v>
      </c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6"/>
      <c r="CK171" s="187"/>
      <c r="CL171" s="187"/>
      <c r="CM171" s="187"/>
      <c r="CN171" s="187"/>
      <c r="CO171" s="187"/>
      <c r="CP171" s="187"/>
      <c r="CQ171" s="187"/>
      <c r="CR171" s="187"/>
      <c r="CS171" s="187"/>
      <c r="CT171" s="187"/>
      <c r="CU171" s="187"/>
      <c r="CV171" s="187"/>
      <c r="CW171" s="187"/>
      <c r="CX171" s="187"/>
      <c r="CY171" s="187"/>
      <c r="CZ171" s="187"/>
      <c r="DA171" s="188"/>
      <c r="DB171" s="157">
        <f>SUM(DB163:DB170)</f>
        <v>324400</v>
      </c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  <c r="DR171" s="158"/>
      <c r="DS171" s="159"/>
      <c r="DT171" s="157">
        <f>DT164+DT165+DT166+DT168</f>
        <v>233900</v>
      </c>
      <c r="DU171" s="158"/>
      <c r="DV171" s="158"/>
      <c r="DW171" s="158"/>
      <c r="DX171" s="158"/>
      <c r="DY171" s="158"/>
      <c r="DZ171" s="158"/>
      <c r="EA171" s="158"/>
      <c r="EB171" s="158"/>
      <c r="EC171" s="158"/>
      <c r="ED171" s="158"/>
      <c r="EE171" s="158"/>
      <c r="EF171" s="158"/>
      <c r="EG171" s="158"/>
      <c r="EH171" s="158"/>
      <c r="EI171" s="158"/>
      <c r="EJ171" s="158"/>
      <c r="EK171" s="159"/>
    </row>
    <row r="174" spans="1:105" ht="12" customHeight="1">
      <c r="A174" s="239" t="s">
        <v>137</v>
      </c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T174" s="239" t="s">
        <v>161</v>
      </c>
      <c r="BU174" s="239"/>
      <c r="BV174" s="239"/>
      <c r="BW174" s="239"/>
      <c r="BX174" s="239"/>
      <c r="BY174" s="239"/>
      <c r="BZ174" s="239"/>
      <c r="CA174" s="239"/>
      <c r="CB174" s="239"/>
      <c r="CC174" s="239"/>
      <c r="CD174" s="239"/>
      <c r="CE174" s="239"/>
      <c r="CF174" s="239"/>
      <c r="CG174" s="239"/>
      <c r="CH174" s="239"/>
      <c r="CI174" s="239"/>
      <c r="CJ174" s="239"/>
      <c r="CK174" s="239"/>
      <c r="CL174" s="239"/>
      <c r="CM174" s="239"/>
      <c r="CN174" s="239"/>
      <c r="CO174" s="239"/>
      <c r="CP174" s="239"/>
      <c r="CQ174" s="239"/>
      <c r="CR174" s="239"/>
      <c r="CS174" s="239"/>
      <c r="CT174" s="239"/>
      <c r="CU174" s="239"/>
      <c r="CV174" s="239"/>
      <c r="CW174" s="239"/>
      <c r="CX174" s="239"/>
      <c r="CY174" s="239"/>
      <c r="CZ174" s="239"/>
      <c r="DA174" s="239"/>
    </row>
    <row r="176" spans="1:105" ht="12" customHeight="1">
      <c r="A176" s="239" t="s">
        <v>180</v>
      </c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239"/>
      <c r="AY176" s="239"/>
      <c r="AZ176" s="239"/>
      <c r="BA176" s="239"/>
      <c r="BB176" s="239"/>
      <c r="BC176" s="239"/>
      <c r="BT176" s="239" t="s">
        <v>181</v>
      </c>
      <c r="BU176" s="239"/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  <c r="CF176" s="239"/>
      <c r="CG176" s="239"/>
      <c r="CH176" s="239"/>
      <c r="CI176" s="239"/>
      <c r="CJ176" s="239"/>
      <c r="CK176" s="239"/>
      <c r="CL176" s="239"/>
      <c r="CM176" s="239"/>
      <c r="CN176" s="239"/>
      <c r="CO176" s="239"/>
      <c r="CP176" s="239"/>
      <c r="CQ176" s="239"/>
      <c r="CR176" s="239"/>
      <c r="CS176" s="239"/>
      <c r="CT176" s="239"/>
      <c r="CU176" s="239"/>
      <c r="CV176" s="239"/>
      <c r="CW176" s="239"/>
      <c r="CX176" s="239"/>
      <c r="CY176" s="239"/>
      <c r="CZ176" s="239"/>
      <c r="DA176" s="239"/>
    </row>
  </sheetData>
  <sheetProtection/>
  <mergeCells count="561">
    <mergeCell ref="DW23:EK24"/>
    <mergeCell ref="A167:G167"/>
    <mergeCell ref="H167:BC167"/>
    <mergeCell ref="BD167:BS167"/>
    <mergeCell ref="BT167:CI167"/>
    <mergeCell ref="CJ167:DA167"/>
    <mergeCell ref="DB167:DS167"/>
    <mergeCell ref="DT167:EK167"/>
    <mergeCell ref="CJ165:DA165"/>
    <mergeCell ref="DB151:DS151"/>
    <mergeCell ref="G16:BV16"/>
    <mergeCell ref="H24:BV24"/>
    <mergeCell ref="H25:BV25"/>
    <mergeCell ref="BW25:DV25"/>
    <mergeCell ref="A25:F25"/>
    <mergeCell ref="DB150:DS150"/>
    <mergeCell ref="A16:F16"/>
    <mergeCell ref="H150:BS150"/>
    <mergeCell ref="BT149:DA149"/>
    <mergeCell ref="A129:G129"/>
    <mergeCell ref="BT151:DA151"/>
    <mergeCell ref="A176:BC176"/>
    <mergeCell ref="A174:BC174"/>
    <mergeCell ref="BT176:DA176"/>
    <mergeCell ref="BT174:DA174"/>
    <mergeCell ref="CJ170:DA170"/>
    <mergeCell ref="CJ171:DA171"/>
    <mergeCell ref="BD159:BS159"/>
    <mergeCell ref="H160:BC160"/>
    <mergeCell ref="BT159:CI159"/>
    <mergeCell ref="A147:G147"/>
    <mergeCell ref="A142:G142"/>
    <mergeCell ref="H142:BS142"/>
    <mergeCell ref="BT147:DA147"/>
    <mergeCell ref="DB149:DS149"/>
    <mergeCell ref="A149:G149"/>
    <mergeCell ref="H147:BS147"/>
    <mergeCell ref="H148:BS148"/>
    <mergeCell ref="H149:BS149"/>
    <mergeCell ref="DB144:DS144"/>
    <mergeCell ref="DT128:EK128"/>
    <mergeCell ref="DT129:EK129"/>
    <mergeCell ref="DB147:DS147"/>
    <mergeCell ref="DB146:DS146"/>
    <mergeCell ref="DT146:EK146"/>
    <mergeCell ref="BT128:DA128"/>
    <mergeCell ref="BT129:DA129"/>
    <mergeCell ref="DB128:DS128"/>
    <mergeCell ref="DB129:DS129"/>
    <mergeCell ref="DT147:EK147"/>
    <mergeCell ref="DB136:DS136"/>
    <mergeCell ref="CJ168:DA168"/>
    <mergeCell ref="CJ169:DA169"/>
    <mergeCell ref="DT165:EK165"/>
    <mergeCell ref="DT166:EK166"/>
    <mergeCell ref="CJ158:DA158"/>
    <mergeCell ref="CJ159:DA159"/>
    <mergeCell ref="DT148:EK148"/>
    <mergeCell ref="DT160:EK160"/>
    <mergeCell ref="BT150:DA150"/>
    <mergeCell ref="DT159:EK159"/>
    <mergeCell ref="DB160:DS160"/>
    <mergeCell ref="DB159:DS159"/>
    <mergeCell ref="DT151:EK151"/>
    <mergeCell ref="DT150:EK150"/>
    <mergeCell ref="DB162:DS162"/>
    <mergeCell ref="DB163:DS163"/>
    <mergeCell ref="DT162:EK162"/>
    <mergeCell ref="DT161:EK161"/>
    <mergeCell ref="BT164:CI164"/>
    <mergeCell ref="DB164:DS164"/>
    <mergeCell ref="BT161:CI161"/>
    <mergeCell ref="BT162:CI162"/>
    <mergeCell ref="BD166:BS166"/>
    <mergeCell ref="BT165:CI165"/>
    <mergeCell ref="BT166:CI166"/>
    <mergeCell ref="DB165:DS165"/>
    <mergeCell ref="DB166:DS166"/>
    <mergeCell ref="DB118:DS118"/>
    <mergeCell ref="DB117:DS117"/>
    <mergeCell ref="DB125:DS125"/>
    <mergeCell ref="DB124:DS124"/>
    <mergeCell ref="DB123:DS123"/>
    <mergeCell ref="DB122:DS122"/>
    <mergeCell ref="DB121:DS121"/>
    <mergeCell ref="BT43:DA43"/>
    <mergeCell ref="DT45:EK45"/>
    <mergeCell ref="X51:EK51"/>
    <mergeCell ref="H45:BC45"/>
    <mergeCell ref="BD45:BS45"/>
    <mergeCell ref="BD44:BS44"/>
    <mergeCell ref="DT44:EK44"/>
    <mergeCell ref="BT44:DA44"/>
    <mergeCell ref="BT45:DA45"/>
    <mergeCell ref="A49:EK49"/>
    <mergeCell ref="DT145:EK145"/>
    <mergeCell ref="DB158:DS158"/>
    <mergeCell ref="A153:EK153"/>
    <mergeCell ref="DT141:EK141"/>
    <mergeCell ref="A140:G140"/>
    <mergeCell ref="DT143:EK143"/>
    <mergeCell ref="H143:BS143"/>
    <mergeCell ref="A148:G148"/>
    <mergeCell ref="DT149:EK149"/>
    <mergeCell ref="A158:G158"/>
    <mergeCell ref="DB171:DS171"/>
    <mergeCell ref="A135:G135"/>
    <mergeCell ref="H135:BC135"/>
    <mergeCell ref="BD135:BS135"/>
    <mergeCell ref="DB135:DS135"/>
    <mergeCell ref="DB143:DS143"/>
    <mergeCell ref="DB142:DS142"/>
    <mergeCell ref="H146:BS146"/>
    <mergeCell ref="DB161:DS161"/>
    <mergeCell ref="A159:G159"/>
    <mergeCell ref="BT160:CI160"/>
    <mergeCell ref="BT158:CI158"/>
    <mergeCell ref="H159:BC159"/>
    <mergeCell ref="DT171:EK171"/>
    <mergeCell ref="DT135:EK135"/>
    <mergeCell ref="DT137:EK137"/>
    <mergeCell ref="DT142:EK142"/>
    <mergeCell ref="DT136:EK136"/>
    <mergeCell ref="DT144:EK144"/>
    <mergeCell ref="DT138:EK138"/>
    <mergeCell ref="DT168:EK168"/>
    <mergeCell ref="DT158:EK158"/>
    <mergeCell ref="DT140:EK140"/>
    <mergeCell ref="DT127:EK127"/>
    <mergeCell ref="DB127:DS127"/>
    <mergeCell ref="A126:G126"/>
    <mergeCell ref="H126:BC126"/>
    <mergeCell ref="BD126:BS126"/>
    <mergeCell ref="BT126:CI126"/>
    <mergeCell ref="DT126:EK126"/>
    <mergeCell ref="DB126:DS126"/>
    <mergeCell ref="A127:G127"/>
    <mergeCell ref="H127:BC127"/>
    <mergeCell ref="DT125:EK125"/>
    <mergeCell ref="A124:G124"/>
    <mergeCell ref="H124:BC124"/>
    <mergeCell ref="BD124:BS124"/>
    <mergeCell ref="BT124:CI124"/>
    <mergeCell ref="DT124:EK124"/>
    <mergeCell ref="BD127:BS127"/>
    <mergeCell ref="DT42:EK42"/>
    <mergeCell ref="DT120:EK120"/>
    <mergeCell ref="DB119:DS119"/>
    <mergeCell ref="A119:G119"/>
    <mergeCell ref="DB120:DS120"/>
    <mergeCell ref="DB43:DS43"/>
    <mergeCell ref="H43:BC43"/>
    <mergeCell ref="BD43:BS43"/>
    <mergeCell ref="DB44:DS44"/>
    <mergeCell ref="DB45:DS45"/>
    <mergeCell ref="A6:F6"/>
    <mergeCell ref="A5:F5"/>
    <mergeCell ref="G5:AD5"/>
    <mergeCell ref="AE5:AY5"/>
    <mergeCell ref="AZ5:BQ5"/>
    <mergeCell ref="A45:G45"/>
    <mergeCell ref="A43:G43"/>
    <mergeCell ref="X12:EK12"/>
    <mergeCell ref="A13:AO13"/>
    <mergeCell ref="AP13:EK13"/>
    <mergeCell ref="X37:EK37"/>
    <mergeCell ref="A42:G42"/>
    <mergeCell ref="H42:BC42"/>
    <mergeCell ref="A8:F8"/>
    <mergeCell ref="A33:EK33"/>
    <mergeCell ref="A169:G169"/>
    <mergeCell ref="H169:BC169"/>
    <mergeCell ref="BD169:BS169"/>
    <mergeCell ref="A120:G120"/>
    <mergeCell ref="A48:EK48"/>
    <mergeCell ref="A31:F31"/>
    <mergeCell ref="G31:BV31"/>
    <mergeCell ref="DW31:EK31"/>
    <mergeCell ref="BT169:CI169"/>
    <mergeCell ref="H118:BC118"/>
    <mergeCell ref="A10:EK10"/>
    <mergeCell ref="A44:G44"/>
    <mergeCell ref="DT43:EK43"/>
    <mergeCell ref="H44:BC44"/>
    <mergeCell ref="H120:BC120"/>
    <mergeCell ref="DW16:EK16"/>
    <mergeCell ref="BD42:BS42"/>
    <mergeCell ref="DB42:DS42"/>
    <mergeCell ref="BW28:DV28"/>
    <mergeCell ref="A39:AO39"/>
    <mergeCell ref="AP39:EK39"/>
    <mergeCell ref="DW17:EK17"/>
    <mergeCell ref="A30:F30"/>
    <mergeCell ref="DW30:EK30"/>
    <mergeCell ref="G30:BV30"/>
    <mergeCell ref="H18:BV18"/>
    <mergeCell ref="BW18:DV19"/>
    <mergeCell ref="DW18:EK19"/>
    <mergeCell ref="H19:BV19"/>
    <mergeCell ref="A15:F15"/>
    <mergeCell ref="G15:BV15"/>
    <mergeCell ref="BW15:DV15"/>
    <mergeCell ref="DW15:EK15"/>
    <mergeCell ref="A17:F17"/>
    <mergeCell ref="BW16:DV16"/>
    <mergeCell ref="DW22:EK22"/>
    <mergeCell ref="A23:F24"/>
    <mergeCell ref="H23:BV23"/>
    <mergeCell ref="BW23:DV24"/>
    <mergeCell ref="H17:BV17"/>
    <mergeCell ref="BW17:DV17"/>
    <mergeCell ref="A20:F20"/>
    <mergeCell ref="H20:BV20"/>
    <mergeCell ref="BW20:DV20"/>
    <mergeCell ref="A18:F19"/>
    <mergeCell ref="BW29:DV29"/>
    <mergeCell ref="DW29:EK29"/>
    <mergeCell ref="DW20:EK20"/>
    <mergeCell ref="A21:F21"/>
    <mergeCell ref="H21:BV21"/>
    <mergeCell ref="BW21:DV21"/>
    <mergeCell ref="DW21:EK21"/>
    <mergeCell ref="A22:F22"/>
    <mergeCell ref="H22:BV22"/>
    <mergeCell ref="BW22:DV22"/>
    <mergeCell ref="H28:BV28"/>
    <mergeCell ref="BW31:DV31"/>
    <mergeCell ref="A35:EK35"/>
    <mergeCell ref="DW26:EK26"/>
    <mergeCell ref="DW27:EK27"/>
    <mergeCell ref="A29:F29"/>
    <mergeCell ref="A28:F28"/>
    <mergeCell ref="A27:F27"/>
    <mergeCell ref="DW28:EK28"/>
    <mergeCell ref="H29:BV29"/>
    <mergeCell ref="BT55:CD55"/>
    <mergeCell ref="CE55:EK55"/>
    <mergeCell ref="A56:G56"/>
    <mergeCell ref="DW25:EK25"/>
    <mergeCell ref="A26:F26"/>
    <mergeCell ref="H26:BV26"/>
    <mergeCell ref="BW26:DV26"/>
    <mergeCell ref="BT42:DA42"/>
    <mergeCell ref="H27:BV27"/>
    <mergeCell ref="BW27:DV27"/>
    <mergeCell ref="A66:G66"/>
    <mergeCell ref="H66:BC66"/>
    <mergeCell ref="BD58:BS58"/>
    <mergeCell ref="CE57:EK57"/>
    <mergeCell ref="BD67:BZ67"/>
    <mergeCell ref="A53:AO53"/>
    <mergeCell ref="AP53:EK53"/>
    <mergeCell ref="A55:G55"/>
    <mergeCell ref="H55:BC55"/>
    <mergeCell ref="BD55:BS55"/>
    <mergeCell ref="H56:BC56"/>
    <mergeCell ref="BD56:BS56"/>
    <mergeCell ref="X62:EK62"/>
    <mergeCell ref="A64:AO64"/>
    <mergeCell ref="A57:G57"/>
    <mergeCell ref="H57:BC57"/>
    <mergeCell ref="BD57:BS57"/>
    <mergeCell ref="BT57:CD57"/>
    <mergeCell ref="BT56:CD56"/>
    <mergeCell ref="CE56:EK56"/>
    <mergeCell ref="BF91:BU91"/>
    <mergeCell ref="A91:G91"/>
    <mergeCell ref="H91:AO91"/>
    <mergeCell ref="BT58:CD58"/>
    <mergeCell ref="AP64:EK64"/>
    <mergeCell ref="A60:EK60"/>
    <mergeCell ref="A58:G58"/>
    <mergeCell ref="H58:BC58"/>
    <mergeCell ref="CE58:EK58"/>
    <mergeCell ref="BD68:BZ68"/>
    <mergeCell ref="EL91:FA91"/>
    <mergeCell ref="EL92:FA92"/>
    <mergeCell ref="AP92:BE92"/>
    <mergeCell ref="BF92:BU92"/>
    <mergeCell ref="EL90:FA90"/>
    <mergeCell ref="A93:G93"/>
    <mergeCell ref="BV92:DU92"/>
    <mergeCell ref="A90:G90"/>
    <mergeCell ref="H90:AO90"/>
    <mergeCell ref="AP90:BE90"/>
    <mergeCell ref="EL93:FA93"/>
    <mergeCell ref="A95:G95"/>
    <mergeCell ref="H95:AO95"/>
    <mergeCell ref="AP95:BE95"/>
    <mergeCell ref="DV102:EK102"/>
    <mergeCell ref="BF95:BU95"/>
    <mergeCell ref="EL95:FA95"/>
    <mergeCell ref="A94:G94"/>
    <mergeCell ref="BV94:DU94"/>
    <mergeCell ref="DV93:EK93"/>
    <mergeCell ref="EL94:FA94"/>
    <mergeCell ref="BV95:DU95"/>
    <mergeCell ref="H94:AO94"/>
    <mergeCell ref="A97:EK97"/>
    <mergeCell ref="A102:G102"/>
    <mergeCell ref="DV95:EK95"/>
    <mergeCell ref="A100:AO100"/>
    <mergeCell ref="AP100:EK100"/>
    <mergeCell ref="BV105:DU105"/>
    <mergeCell ref="DV105:EK105"/>
    <mergeCell ref="BF103:BU103"/>
    <mergeCell ref="A104:G104"/>
    <mergeCell ref="H103:AO103"/>
    <mergeCell ref="AP103:BE103"/>
    <mergeCell ref="BV103:DU103"/>
    <mergeCell ref="H104:AO104"/>
    <mergeCell ref="AP104:BE104"/>
    <mergeCell ref="BV104:DU104"/>
    <mergeCell ref="BV107:DU107"/>
    <mergeCell ref="DV107:EK107"/>
    <mergeCell ref="A105:G105"/>
    <mergeCell ref="H105:AO105"/>
    <mergeCell ref="A107:G107"/>
    <mergeCell ref="H107:AO107"/>
    <mergeCell ref="AP107:BE107"/>
    <mergeCell ref="BF107:BU107"/>
    <mergeCell ref="AP105:BE105"/>
    <mergeCell ref="BF105:BU105"/>
    <mergeCell ref="A117:G117"/>
    <mergeCell ref="H117:BC117"/>
    <mergeCell ref="BD117:BS117"/>
    <mergeCell ref="A118:G118"/>
    <mergeCell ref="BT117:CI117"/>
    <mergeCell ref="BT118:CI118"/>
    <mergeCell ref="BD118:BS118"/>
    <mergeCell ref="H119:BC119"/>
    <mergeCell ref="BD119:BS119"/>
    <mergeCell ref="BT119:CI119"/>
    <mergeCell ref="DT119:EK119"/>
    <mergeCell ref="BD120:BS120"/>
    <mergeCell ref="DT116:EK116"/>
    <mergeCell ref="DT118:EK118"/>
    <mergeCell ref="BT116:DA116"/>
    <mergeCell ref="DT117:EK117"/>
    <mergeCell ref="BT120:CI120"/>
    <mergeCell ref="DT122:EK122"/>
    <mergeCell ref="BD123:BS123"/>
    <mergeCell ref="BT123:CI123"/>
    <mergeCell ref="DT123:EK123"/>
    <mergeCell ref="A121:G121"/>
    <mergeCell ref="H121:BC121"/>
    <mergeCell ref="BD121:BS121"/>
    <mergeCell ref="BT121:CI121"/>
    <mergeCell ref="DT121:EK121"/>
    <mergeCell ref="BT115:DA115"/>
    <mergeCell ref="A125:G125"/>
    <mergeCell ref="H125:BC125"/>
    <mergeCell ref="BD125:BS125"/>
    <mergeCell ref="BT125:CI125"/>
    <mergeCell ref="BT127:DA127"/>
    <mergeCell ref="A122:G122"/>
    <mergeCell ref="H122:BC122"/>
    <mergeCell ref="BD122:BS122"/>
    <mergeCell ref="BT122:CI122"/>
    <mergeCell ref="A130:G130"/>
    <mergeCell ref="A110:EK110"/>
    <mergeCell ref="A115:G115"/>
    <mergeCell ref="H115:BC115"/>
    <mergeCell ref="BD115:BS115"/>
    <mergeCell ref="DT115:EK115"/>
    <mergeCell ref="A113:AO113"/>
    <mergeCell ref="AP113:EK113"/>
    <mergeCell ref="X111:EK111"/>
    <mergeCell ref="DB115:DS115"/>
    <mergeCell ref="A116:G116"/>
    <mergeCell ref="H116:BC116"/>
    <mergeCell ref="BD116:BS116"/>
    <mergeCell ref="DB116:DS116"/>
    <mergeCell ref="BD130:BS130"/>
    <mergeCell ref="A123:G123"/>
    <mergeCell ref="H123:BC123"/>
    <mergeCell ref="DB130:DS130"/>
    <mergeCell ref="BT130:DA130"/>
    <mergeCell ref="BD128:BS128"/>
    <mergeCell ref="BT136:DA136"/>
    <mergeCell ref="A133:AO133"/>
    <mergeCell ref="AP133:EK133"/>
    <mergeCell ref="H136:BS136"/>
    <mergeCell ref="A171:G171"/>
    <mergeCell ref="H171:BC171"/>
    <mergeCell ref="BD171:BS171"/>
    <mergeCell ref="BT171:CI171"/>
    <mergeCell ref="A160:G160"/>
    <mergeCell ref="A138:G138"/>
    <mergeCell ref="DT130:EK130"/>
    <mergeCell ref="H140:BS140"/>
    <mergeCell ref="BT140:CI140"/>
    <mergeCell ref="BT142:CI142"/>
    <mergeCell ref="BT143:DA143"/>
    <mergeCell ref="BT146:DA146"/>
    <mergeCell ref="H137:BS137"/>
    <mergeCell ref="BT137:CI137"/>
    <mergeCell ref="H130:BC130"/>
    <mergeCell ref="DB137:DS137"/>
    <mergeCell ref="H138:BS138"/>
    <mergeCell ref="H141:BS141"/>
    <mergeCell ref="H145:BS145"/>
    <mergeCell ref="H144:BS144"/>
    <mergeCell ref="H158:BC158"/>
    <mergeCell ref="BD158:BS158"/>
    <mergeCell ref="H151:BS151"/>
    <mergeCell ref="A155:AO155"/>
    <mergeCell ref="AP155:EK155"/>
    <mergeCell ref="A150:G150"/>
    <mergeCell ref="A143:G143"/>
    <mergeCell ref="A141:G141"/>
    <mergeCell ref="A139:G139"/>
    <mergeCell ref="H139:BS139"/>
    <mergeCell ref="A162:G162"/>
    <mergeCell ref="H162:BC162"/>
    <mergeCell ref="BD162:BS162"/>
    <mergeCell ref="H161:BC161"/>
    <mergeCell ref="BD161:BS161"/>
    <mergeCell ref="BD160:BS160"/>
    <mergeCell ref="A161:G161"/>
    <mergeCell ref="BF104:BU104"/>
    <mergeCell ref="BT77:CD77"/>
    <mergeCell ref="CE77:EK77"/>
    <mergeCell ref="DV103:EK103"/>
    <mergeCell ref="H93:AO93"/>
    <mergeCell ref="AP94:BE94"/>
    <mergeCell ref="A88:EK88"/>
    <mergeCell ref="BV93:DU93"/>
    <mergeCell ref="A80:G80"/>
    <mergeCell ref="H80:BC80"/>
    <mergeCell ref="BV91:DU91"/>
    <mergeCell ref="DV91:EK91"/>
    <mergeCell ref="AP93:BE93"/>
    <mergeCell ref="DV94:EK94"/>
    <mergeCell ref="A82:EK82"/>
    <mergeCell ref="DV90:EK90"/>
    <mergeCell ref="BF90:BU90"/>
    <mergeCell ref="BF94:BU94"/>
    <mergeCell ref="H92:AO92"/>
    <mergeCell ref="A86:AO86"/>
    <mergeCell ref="AP86:EK86"/>
    <mergeCell ref="A103:G103"/>
    <mergeCell ref="A92:G92"/>
    <mergeCell ref="BF93:BU93"/>
    <mergeCell ref="AP91:BE91"/>
    <mergeCell ref="BV90:DU90"/>
    <mergeCell ref="H102:AO102"/>
    <mergeCell ref="AP102:BE102"/>
    <mergeCell ref="BV102:DU102"/>
    <mergeCell ref="A78:G78"/>
    <mergeCell ref="H78:BC78"/>
    <mergeCell ref="CE78:EK78"/>
    <mergeCell ref="AP75:EK75"/>
    <mergeCell ref="A79:G79"/>
    <mergeCell ref="H79:BC79"/>
    <mergeCell ref="BD79:BS79"/>
    <mergeCell ref="BT78:CD78"/>
    <mergeCell ref="BD78:BS78"/>
    <mergeCell ref="CE79:EK79"/>
    <mergeCell ref="A68:G68"/>
    <mergeCell ref="A75:AO75"/>
    <mergeCell ref="A77:G77"/>
    <mergeCell ref="H77:BC77"/>
    <mergeCell ref="BD77:BS77"/>
    <mergeCell ref="A69:G69"/>
    <mergeCell ref="X73:EK73"/>
    <mergeCell ref="H68:BC68"/>
    <mergeCell ref="BT79:CD79"/>
    <mergeCell ref="BT80:CD80"/>
    <mergeCell ref="CE80:EK80"/>
    <mergeCell ref="DV106:EK106"/>
    <mergeCell ref="DV104:EK104"/>
    <mergeCell ref="H69:BC69"/>
    <mergeCell ref="BD69:BZ69"/>
    <mergeCell ref="BF102:BU102"/>
    <mergeCell ref="BD80:BS80"/>
    <mergeCell ref="DV92:EK92"/>
    <mergeCell ref="A106:G106"/>
    <mergeCell ref="H106:AO106"/>
    <mergeCell ref="AP106:BE106"/>
    <mergeCell ref="BF106:BU106"/>
    <mergeCell ref="BV106:DU106"/>
    <mergeCell ref="DT164:EK164"/>
    <mergeCell ref="CJ164:DA164"/>
    <mergeCell ref="A164:G164"/>
    <mergeCell ref="H164:BC164"/>
    <mergeCell ref="BD164:BS164"/>
    <mergeCell ref="A165:G165"/>
    <mergeCell ref="A166:G166"/>
    <mergeCell ref="H165:BC165"/>
    <mergeCell ref="H166:BC166"/>
    <mergeCell ref="A163:G163"/>
    <mergeCell ref="BD165:BS165"/>
    <mergeCell ref="BT163:CI163"/>
    <mergeCell ref="DB170:DS170"/>
    <mergeCell ref="BD170:BS170"/>
    <mergeCell ref="CJ166:DA166"/>
    <mergeCell ref="DT170:EK170"/>
    <mergeCell ref="A168:G168"/>
    <mergeCell ref="H168:BC168"/>
    <mergeCell ref="BD168:BS168"/>
    <mergeCell ref="BT168:CI168"/>
    <mergeCell ref="DB168:DS168"/>
    <mergeCell ref="A170:G170"/>
    <mergeCell ref="H170:BC170"/>
    <mergeCell ref="BT170:CI170"/>
    <mergeCell ref="DB169:DS169"/>
    <mergeCell ref="A146:G146"/>
    <mergeCell ref="A151:G151"/>
    <mergeCell ref="BT148:DA148"/>
    <mergeCell ref="DT169:EK169"/>
    <mergeCell ref="H163:BC163"/>
    <mergeCell ref="BT139:CI139"/>
    <mergeCell ref="BT144:DA144"/>
    <mergeCell ref="DT163:EK163"/>
    <mergeCell ref="CJ163:DA163"/>
    <mergeCell ref="A144:G144"/>
    <mergeCell ref="DB141:DS141"/>
    <mergeCell ref="DB139:DS139"/>
    <mergeCell ref="DB145:DS145"/>
    <mergeCell ref="BD163:BS163"/>
    <mergeCell ref="BD129:BS129"/>
    <mergeCell ref="DB138:DS138"/>
    <mergeCell ref="DT139:EK139"/>
    <mergeCell ref="BT138:CI138"/>
    <mergeCell ref="BT141:CI141"/>
    <mergeCell ref="A145:G145"/>
    <mergeCell ref="A136:G136"/>
    <mergeCell ref="BT135:DA135"/>
    <mergeCell ref="BT145:DA145"/>
    <mergeCell ref="DB140:DS140"/>
    <mergeCell ref="AE6:AY6"/>
    <mergeCell ref="DB148:DS148"/>
    <mergeCell ref="A71:EK71"/>
    <mergeCell ref="BD66:BZ66"/>
    <mergeCell ref="A67:G67"/>
    <mergeCell ref="H67:BC67"/>
    <mergeCell ref="A137:G137"/>
    <mergeCell ref="A128:G128"/>
    <mergeCell ref="H128:BC128"/>
    <mergeCell ref="H129:BC129"/>
    <mergeCell ref="DR9:EI9"/>
    <mergeCell ref="A132:EK132"/>
    <mergeCell ref="A3:FP3"/>
    <mergeCell ref="BR5:DQ5"/>
    <mergeCell ref="DR5:EI5"/>
    <mergeCell ref="BR6:DQ6"/>
    <mergeCell ref="DR6:EI6"/>
    <mergeCell ref="A7:AD7"/>
    <mergeCell ref="AE7:EI7"/>
    <mergeCell ref="G6:AD6"/>
    <mergeCell ref="AZ8:BQ8"/>
    <mergeCell ref="AZ6:BQ6"/>
    <mergeCell ref="G8:AY8"/>
    <mergeCell ref="BR8:DQ8"/>
    <mergeCell ref="DR8:EI8"/>
    <mergeCell ref="A9:F9"/>
    <mergeCell ref="G9:AD9"/>
    <mergeCell ref="AE9:AY9"/>
    <mergeCell ref="AZ9:BQ9"/>
    <mergeCell ref="BR9:DQ9"/>
  </mergeCells>
  <printOptions/>
  <pageMargins left="0.7874015748031497" right="0.5118110236220472" top="0.5905511811023623" bottom="0.3937007874015748" header="0.1968503937007874" footer="0.1968503937007874"/>
  <pageSetup fitToHeight="4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58" man="1"/>
    <brk id="108" max="1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BX13"/>
  <sheetViews>
    <sheetView tabSelected="1" zoomScalePageLayoutView="0" workbookViewId="0" topLeftCell="A1">
      <selection activeCell="A7" sqref="A7:IV7"/>
    </sheetView>
  </sheetViews>
  <sheetFormatPr defaultColWidth="1.12109375" defaultRowHeight="12.75"/>
  <cols>
    <col min="1" max="75" width="1.12109375" style="22" customWidth="1"/>
    <col min="76" max="76" width="6.375" style="22" customWidth="1"/>
    <col min="77" max="16384" width="1.12109375" style="22" customWidth="1"/>
  </cols>
  <sheetData>
    <row r="2" ht="15" customHeight="1">
      <c r="B2" s="23" t="s">
        <v>160</v>
      </c>
    </row>
    <row r="3" spans="1:76" ht="36.75" customHeight="1">
      <c r="A3" s="119" t="s">
        <v>138</v>
      </c>
      <c r="B3" s="242"/>
      <c r="C3" s="243"/>
      <c r="D3" s="119" t="s">
        <v>112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119" t="s">
        <v>113</v>
      </c>
      <c r="AF3" s="242"/>
      <c r="AG3" s="242"/>
      <c r="AH3" s="242"/>
      <c r="AI3" s="242"/>
      <c r="AJ3" s="243"/>
      <c r="AK3" s="252" t="s">
        <v>114</v>
      </c>
      <c r="AL3" s="125"/>
      <c r="AM3" s="125"/>
      <c r="AN3" s="125"/>
      <c r="AO3" s="125"/>
      <c r="AP3" s="125"/>
      <c r="AQ3" s="125"/>
      <c r="AR3" s="125"/>
      <c r="AS3" s="249" t="s">
        <v>115</v>
      </c>
      <c r="AT3" s="96"/>
      <c r="AU3" s="96"/>
      <c r="AV3" s="96"/>
      <c r="AW3" s="96"/>
      <c r="AX3" s="96"/>
      <c r="AY3" s="96"/>
      <c r="AZ3" s="97"/>
      <c r="BA3" s="249" t="s">
        <v>116</v>
      </c>
      <c r="BB3" s="96"/>
      <c r="BC3" s="96"/>
      <c r="BD3" s="96"/>
      <c r="BE3" s="96"/>
      <c r="BF3" s="96"/>
      <c r="BG3" s="96"/>
      <c r="BH3" s="97"/>
      <c r="BI3" s="119" t="s">
        <v>153</v>
      </c>
      <c r="BJ3" s="120"/>
      <c r="BK3" s="120"/>
      <c r="BL3" s="120"/>
      <c r="BM3" s="120"/>
      <c r="BN3" s="120"/>
      <c r="BO3" s="120"/>
      <c r="BP3" s="121"/>
      <c r="BQ3" s="119" t="s">
        <v>117</v>
      </c>
      <c r="BR3" s="242"/>
      <c r="BS3" s="242"/>
      <c r="BT3" s="242"/>
      <c r="BU3" s="242"/>
      <c r="BV3" s="242"/>
      <c r="BW3" s="242"/>
      <c r="BX3" s="243"/>
    </row>
    <row r="4" spans="1:76" ht="56.25" customHeight="1">
      <c r="A4" s="241">
        <v>1</v>
      </c>
      <c r="B4" s="242"/>
      <c r="C4" s="243"/>
      <c r="D4" s="244" t="s">
        <v>118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1"/>
      <c r="AE4" s="241" t="s">
        <v>119</v>
      </c>
      <c r="AF4" s="242"/>
      <c r="AG4" s="242"/>
      <c r="AH4" s="242"/>
      <c r="AI4" s="242"/>
      <c r="AJ4" s="243"/>
      <c r="AK4" s="107">
        <v>16</v>
      </c>
      <c r="AL4" s="107"/>
      <c r="AM4" s="107"/>
      <c r="AN4" s="107"/>
      <c r="AO4" s="107"/>
      <c r="AP4" s="107"/>
      <c r="AQ4" s="107"/>
      <c r="AR4" s="107"/>
      <c r="AS4" s="117">
        <v>26</v>
      </c>
      <c r="AT4" s="117"/>
      <c r="AU4" s="117"/>
      <c r="AV4" s="117"/>
      <c r="AW4" s="117"/>
      <c r="AX4" s="117"/>
      <c r="AY4" s="117"/>
      <c r="AZ4" s="117"/>
      <c r="BA4" s="117">
        <v>1</v>
      </c>
      <c r="BB4" s="117"/>
      <c r="BC4" s="117"/>
      <c r="BD4" s="117"/>
      <c r="BE4" s="117"/>
      <c r="BF4" s="117"/>
      <c r="BG4" s="117"/>
      <c r="BH4" s="117"/>
      <c r="BI4" s="144">
        <v>11</v>
      </c>
      <c r="BJ4" s="145"/>
      <c r="BK4" s="145"/>
      <c r="BL4" s="145"/>
      <c r="BM4" s="145"/>
      <c r="BN4" s="145"/>
      <c r="BO4" s="145"/>
      <c r="BP4" s="146"/>
      <c r="BQ4" s="144">
        <f>AK4+AS4+BA4+BI4</f>
        <v>54</v>
      </c>
      <c r="BR4" s="145"/>
      <c r="BS4" s="145"/>
      <c r="BT4" s="145"/>
      <c r="BU4" s="145"/>
      <c r="BV4" s="145"/>
      <c r="BW4" s="145"/>
      <c r="BX4" s="146"/>
    </row>
    <row r="5" spans="1:76" ht="56.25" customHeight="1">
      <c r="A5" s="241">
        <v>2</v>
      </c>
      <c r="B5" s="242"/>
      <c r="C5" s="243"/>
      <c r="D5" s="244" t="s">
        <v>120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1"/>
      <c r="AE5" s="241" t="s">
        <v>119</v>
      </c>
      <c r="AF5" s="242"/>
      <c r="AG5" s="242"/>
      <c r="AH5" s="242"/>
      <c r="AI5" s="242"/>
      <c r="AJ5" s="243"/>
      <c r="AK5" s="107">
        <v>24</v>
      </c>
      <c r="AL5" s="107"/>
      <c r="AM5" s="107"/>
      <c r="AN5" s="107"/>
      <c r="AO5" s="107"/>
      <c r="AP5" s="107"/>
      <c r="AQ5" s="107"/>
      <c r="AR5" s="107"/>
      <c r="AS5" s="117">
        <v>60</v>
      </c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44">
        <v>24</v>
      </c>
      <c r="BJ5" s="145"/>
      <c r="BK5" s="145"/>
      <c r="BL5" s="145"/>
      <c r="BM5" s="145"/>
      <c r="BN5" s="145"/>
      <c r="BO5" s="145"/>
      <c r="BP5" s="146"/>
      <c r="BQ5" s="144">
        <f>AK5+AS5+BA5+BI5</f>
        <v>108</v>
      </c>
      <c r="BR5" s="145"/>
      <c r="BS5" s="145"/>
      <c r="BT5" s="145"/>
      <c r="BU5" s="145"/>
      <c r="BV5" s="145"/>
      <c r="BW5" s="145"/>
      <c r="BX5" s="146"/>
    </row>
    <row r="6" spans="1:76" ht="50.25" customHeight="1">
      <c r="A6" s="241">
        <v>3</v>
      </c>
      <c r="B6" s="242"/>
      <c r="C6" s="243"/>
      <c r="D6" s="247" t="s">
        <v>121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125" t="s">
        <v>122</v>
      </c>
      <c r="AF6" s="125"/>
      <c r="AG6" s="125"/>
      <c r="AH6" s="125"/>
      <c r="AI6" s="125"/>
      <c r="AJ6" s="125"/>
      <c r="AK6" s="107">
        <v>55776</v>
      </c>
      <c r="AL6" s="107"/>
      <c r="AM6" s="107"/>
      <c r="AN6" s="107"/>
      <c r="AO6" s="107"/>
      <c r="AP6" s="107"/>
      <c r="AQ6" s="107"/>
      <c r="AR6" s="107"/>
      <c r="AS6" s="117">
        <v>59353</v>
      </c>
      <c r="AT6" s="117"/>
      <c r="AU6" s="117"/>
      <c r="AV6" s="117"/>
      <c r="AW6" s="117"/>
      <c r="AX6" s="117"/>
      <c r="AY6" s="117"/>
      <c r="AZ6" s="117"/>
      <c r="BA6" s="117">
        <v>137414</v>
      </c>
      <c r="BB6" s="117"/>
      <c r="BC6" s="117"/>
      <c r="BD6" s="117"/>
      <c r="BE6" s="117"/>
      <c r="BF6" s="117"/>
      <c r="BG6" s="117"/>
      <c r="BH6" s="117"/>
      <c r="BI6" s="144">
        <v>60579</v>
      </c>
      <c r="BJ6" s="145"/>
      <c r="BK6" s="145"/>
      <c r="BL6" s="145"/>
      <c r="BM6" s="145"/>
      <c r="BN6" s="145"/>
      <c r="BO6" s="145"/>
      <c r="BP6" s="146"/>
      <c r="BQ6" s="144">
        <f>AK6+AS6+BA6+BI6</f>
        <v>313122</v>
      </c>
      <c r="BR6" s="145"/>
      <c r="BS6" s="145"/>
      <c r="BT6" s="145"/>
      <c r="BU6" s="145"/>
      <c r="BV6" s="145"/>
      <c r="BW6" s="145"/>
      <c r="BX6" s="146"/>
    </row>
    <row r="7" spans="1:76" ht="70.5" customHeight="1" hidden="1">
      <c r="A7" s="241">
        <v>4</v>
      </c>
      <c r="B7" s="242"/>
      <c r="C7" s="243"/>
      <c r="D7" s="247" t="s">
        <v>183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125" t="s">
        <v>123</v>
      </c>
      <c r="AF7" s="125"/>
      <c r="AG7" s="125"/>
      <c r="AH7" s="125"/>
      <c r="AI7" s="125"/>
      <c r="AJ7" s="125"/>
      <c r="AK7" s="107">
        <v>1</v>
      </c>
      <c r="AL7" s="107"/>
      <c r="AM7" s="107"/>
      <c r="AN7" s="107"/>
      <c r="AO7" s="107"/>
      <c r="AP7" s="107"/>
      <c r="AQ7" s="107"/>
      <c r="AR7" s="107"/>
      <c r="AS7" s="117">
        <v>1</v>
      </c>
      <c r="AT7" s="117"/>
      <c r="AU7" s="117"/>
      <c r="AV7" s="117"/>
      <c r="AW7" s="117"/>
      <c r="AX7" s="117"/>
      <c r="AY7" s="117"/>
      <c r="AZ7" s="117"/>
      <c r="BA7" s="117">
        <v>1</v>
      </c>
      <c r="BB7" s="117"/>
      <c r="BC7" s="117"/>
      <c r="BD7" s="117"/>
      <c r="BE7" s="117"/>
      <c r="BF7" s="117"/>
      <c r="BG7" s="117"/>
      <c r="BH7" s="117"/>
      <c r="BI7" s="144">
        <v>1</v>
      </c>
      <c r="BJ7" s="145"/>
      <c r="BK7" s="145"/>
      <c r="BL7" s="145"/>
      <c r="BM7" s="145"/>
      <c r="BN7" s="145"/>
      <c r="BO7" s="145"/>
      <c r="BP7" s="146"/>
      <c r="BQ7" s="144"/>
      <c r="BR7" s="145"/>
      <c r="BS7" s="145"/>
      <c r="BT7" s="145"/>
      <c r="BU7" s="145"/>
      <c r="BV7" s="145"/>
      <c r="BW7" s="145"/>
      <c r="BX7" s="146"/>
    </row>
    <row r="8" spans="1:76" ht="46.5" customHeight="1">
      <c r="A8" s="241">
        <v>4</v>
      </c>
      <c r="B8" s="242"/>
      <c r="C8" s="243"/>
      <c r="D8" s="244" t="s">
        <v>124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6"/>
      <c r="AE8" s="125" t="s">
        <v>122</v>
      </c>
      <c r="AF8" s="125"/>
      <c r="AG8" s="125"/>
      <c r="AH8" s="125"/>
      <c r="AI8" s="125"/>
      <c r="AJ8" s="125"/>
      <c r="AK8" s="117">
        <f>AK5*AK6*AK7</f>
        <v>1338624</v>
      </c>
      <c r="AL8" s="117"/>
      <c r="AM8" s="117"/>
      <c r="AN8" s="117"/>
      <c r="AO8" s="117"/>
      <c r="AP8" s="117"/>
      <c r="AQ8" s="117"/>
      <c r="AR8" s="117"/>
      <c r="AS8" s="117">
        <f>AS5*AS6*AS7</f>
        <v>3561180</v>
      </c>
      <c r="AT8" s="117"/>
      <c r="AU8" s="117"/>
      <c r="AV8" s="117"/>
      <c r="AW8" s="117"/>
      <c r="AX8" s="117"/>
      <c r="AY8" s="117"/>
      <c r="AZ8" s="117"/>
      <c r="BA8" s="117">
        <f>BA7*BA6</f>
        <v>137414</v>
      </c>
      <c r="BB8" s="117"/>
      <c r="BC8" s="117"/>
      <c r="BD8" s="117"/>
      <c r="BE8" s="117"/>
      <c r="BF8" s="117"/>
      <c r="BG8" s="117"/>
      <c r="BH8" s="117"/>
      <c r="BI8" s="117">
        <f>BI5*BI6*BI7</f>
        <v>1453896</v>
      </c>
      <c r="BJ8" s="117"/>
      <c r="BK8" s="117"/>
      <c r="BL8" s="117"/>
      <c r="BM8" s="117"/>
      <c r="BN8" s="117"/>
      <c r="BO8" s="117"/>
      <c r="BP8" s="117"/>
      <c r="BQ8" s="144">
        <f>AK8+AS8+BA8+BI8</f>
        <v>6491114</v>
      </c>
      <c r="BR8" s="145"/>
      <c r="BS8" s="145"/>
      <c r="BT8" s="145"/>
      <c r="BU8" s="145"/>
      <c r="BV8" s="145"/>
      <c r="BW8" s="145"/>
      <c r="BX8" s="146"/>
    </row>
    <row r="9" spans="37:76" ht="9.75" customHeight="1"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51"/>
      <c r="BR9" s="51"/>
      <c r="BS9" s="51"/>
      <c r="BT9" s="51"/>
      <c r="BU9" s="51"/>
      <c r="BV9" s="51"/>
      <c r="BW9" s="51"/>
      <c r="BX9" s="51"/>
    </row>
    <row r="10" spans="37:76" ht="15.75"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51"/>
      <c r="BR10" s="51"/>
      <c r="BS10" s="51"/>
      <c r="BT10" s="51"/>
      <c r="BU10" s="51"/>
      <c r="BV10" s="51"/>
      <c r="BW10" s="51"/>
      <c r="BX10" s="51"/>
    </row>
    <row r="11" spans="4:68" ht="15.75">
      <c r="D11" s="240" t="s">
        <v>137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R11" s="239" t="s">
        <v>161</v>
      </c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</row>
    <row r="13" spans="4:61" ht="15.75">
      <c r="D13" s="240" t="s">
        <v>180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R13" s="240" t="s">
        <v>182</v>
      </c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</row>
  </sheetData>
  <sheetProtection/>
  <mergeCells count="52">
    <mergeCell ref="BI3:BP3"/>
    <mergeCell ref="BI4:BP4"/>
    <mergeCell ref="BI5:BP5"/>
    <mergeCell ref="BI6:BP6"/>
    <mergeCell ref="BI7:BP7"/>
    <mergeCell ref="BI8:BP8"/>
    <mergeCell ref="BQ3:BX3"/>
    <mergeCell ref="BQ5:BX5"/>
    <mergeCell ref="A3:C3"/>
    <mergeCell ref="D3:AD3"/>
    <mergeCell ref="AE3:AJ3"/>
    <mergeCell ref="AK3:AR3"/>
    <mergeCell ref="AS3:AZ3"/>
    <mergeCell ref="BA3:BH3"/>
    <mergeCell ref="A5:C5"/>
    <mergeCell ref="D5:AD5"/>
    <mergeCell ref="AE5:AJ5"/>
    <mergeCell ref="AK5:AR5"/>
    <mergeCell ref="A4:C4"/>
    <mergeCell ref="D4:AD4"/>
    <mergeCell ref="AE4:AJ4"/>
    <mergeCell ref="AK4:AR4"/>
    <mergeCell ref="AS5:AZ5"/>
    <mergeCell ref="BA5:BH5"/>
    <mergeCell ref="BQ4:BX4"/>
    <mergeCell ref="AS4:AZ4"/>
    <mergeCell ref="BA4:BH4"/>
    <mergeCell ref="BA6:BH6"/>
    <mergeCell ref="BQ6:BX6"/>
    <mergeCell ref="AS6:AZ6"/>
    <mergeCell ref="A6:C6"/>
    <mergeCell ref="D6:AD6"/>
    <mergeCell ref="AE6:AJ6"/>
    <mergeCell ref="AK6:AR6"/>
    <mergeCell ref="A8:C8"/>
    <mergeCell ref="D8:AD8"/>
    <mergeCell ref="AE8:AJ8"/>
    <mergeCell ref="AK8:AR8"/>
    <mergeCell ref="A7:C7"/>
    <mergeCell ref="D7:AD7"/>
    <mergeCell ref="AE7:AJ7"/>
    <mergeCell ref="AK7:AR7"/>
    <mergeCell ref="BQ8:BX8"/>
    <mergeCell ref="BQ7:BX7"/>
    <mergeCell ref="AS7:AZ7"/>
    <mergeCell ref="BA7:BH7"/>
    <mergeCell ref="D13:AJ13"/>
    <mergeCell ref="D11:AJ11"/>
    <mergeCell ref="AR13:BI13"/>
    <mergeCell ref="AS8:AZ8"/>
    <mergeCell ref="BA8:BH8"/>
    <mergeCell ref="AR11:BP11"/>
  </mergeCells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Тугушева Анна Александровна</cp:lastModifiedBy>
  <cp:lastPrinted>2020-01-29T04:53:58Z</cp:lastPrinted>
  <dcterms:created xsi:type="dcterms:W3CDTF">2008-10-01T13:21:49Z</dcterms:created>
  <dcterms:modified xsi:type="dcterms:W3CDTF">2021-01-20T07:55:01Z</dcterms:modified>
  <cp:category/>
  <cp:version/>
  <cp:contentType/>
  <cp:contentStatus/>
</cp:coreProperties>
</file>